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ustomProperty7.bin" ContentType="application/vnd.openxmlformats-officedocument.spreadsheetml.customProperty"/>
  <Override PartName="/xl/drawings/drawing7.xml" ContentType="application/vnd.openxmlformats-officedocument.drawing+xml"/>
  <Override PartName="/xl/customProperty8.bin" ContentType="application/vnd.openxmlformats-officedocument.spreadsheetml.customProperty"/>
  <Override PartName="/xl/drawings/drawing8.xml" ContentType="application/vnd.openxmlformats-officedocument.drawing+xml"/>
  <Override PartName="/xl/customProperty9.bin" ContentType="application/vnd.openxmlformats-officedocument.spreadsheetml.customProperty"/>
  <Override PartName="/xl/drawings/drawing9.xml" ContentType="application/vnd.openxmlformats-officedocument.drawing+xml"/>
  <Override PartName="/xl/customProperty10.bin" ContentType="application/vnd.openxmlformats-officedocument.spreadsheetml.customProperty"/>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Y:\GF\IR\10-Team-IR\ESG\8 ESG Disclosure\ESG Data Factsheet\20241004\"/>
    </mc:Choice>
  </mc:AlternateContent>
  <xr:revisionPtr revIDLastSave="0" documentId="13_ncr:1_{777AA909-6D4E-4EE1-AE59-63A066EA7B92}" xr6:coauthVersionLast="47" xr6:coauthVersionMax="47" xr10:uidLastSave="{00000000-0000-0000-0000-000000000000}"/>
  <bookViews>
    <workbookView xWindow="-28920" yWindow="-120" windowWidth="29040" windowHeight="17640" tabRatio="910" xr2:uid="{00000000-000D-0000-FFFF-FFFF00000000}"/>
  </bookViews>
  <sheets>
    <sheet name="Cover" sheetId="4" r:id="rId1"/>
    <sheet name="Content" sheetId="5" r:id="rId2"/>
    <sheet name="1 Introduction" sheetId="7" r:id="rId3"/>
    <sheet name="2 Climate" sheetId="20" r:id="rId4"/>
    <sheet name="3 Water" sheetId="9" r:id="rId5"/>
    <sheet name="4 Product Portfolio" sheetId="23" r:id="rId6"/>
    <sheet name="5 Value Chain Responsibility" sheetId="24" r:id="rId7"/>
    <sheet name="6 Governance" sheetId="17" r:id="rId8"/>
    <sheet name="7 Social" sheetId="15" r:id="rId9"/>
    <sheet name="8 Disclaimer" sheetId="22" r:id="rId10"/>
  </sheets>
  <definedNames>
    <definedName name="_xlnm.Print_Area" localSheetId="2">'1 Introduction'!$B$2:$C$15</definedName>
    <definedName name="_xlnm.Print_Area" localSheetId="3">'2 Climate'!$B$2:$J$46</definedName>
    <definedName name="_xlnm.Print_Area" localSheetId="4">'3 Water'!$B$2:$J$46</definedName>
    <definedName name="_xlnm.Print_Area" localSheetId="5">'4 Product Portfolio'!$B$2:$J$42</definedName>
    <definedName name="_xlnm.Print_Area" localSheetId="6">'5 Value Chain Responsibility'!$B$2:$J$91</definedName>
    <definedName name="_xlnm.Print_Area" localSheetId="7">'6 Governance'!$B$2:$J$135</definedName>
    <definedName name="_xlnm.Print_Area" localSheetId="8">'7 Social'!$B$2:$J$130</definedName>
    <definedName name="_xlnm.Print_Area" localSheetId="9">'8 Disclaimer'!$B$1:$K$16</definedName>
    <definedName name="_xlnm.Print_Area" localSheetId="1">Content!$A$1:$I$22</definedName>
    <definedName name="_xlnm.Print_Area" localSheetId="0">Cover!$A$1:$M$35</definedName>
    <definedName name="ISFOXAutomaticLabelingDisabled" hidden="1">"True"</definedName>
    <definedName name="ISFOXClassificationHistory_0" hidden="1">"LX-EMEA\lijah;fefbef8c-7b5a-4780-b5b0-d8f48ccc3373;INTERNAL;2020-08-26T14:39:19;;|LX-EMEA\lxtxd;57aebc57-ac58-4f35-ad3b-d93abb58e0e0;PUBLIC;2021-02-15T14:44:18;pub;|"</definedName>
    <definedName name="ISFOXClassificationId" hidden="1">"57aebc57-ac58-4f35-ad3b-d93abb58e0e0"</definedName>
    <definedName name="ISFOXClassificationInKeywords" hidden="1">"PUBLIC"</definedName>
    <definedName name="ISFOXClassificationName" hidden="1">"PUBLIC"</definedName>
    <definedName name="ISFOXDocumentClassificationVersion" hidden="1">3</definedName>
    <definedName name="ISFOXDoVersioningOnSave" hidden="1">0</definedName>
    <definedName name="ISFOXLabelingDefaultPosition">4</definedName>
    <definedName name="ISFOXOldClassificationId" hidden="1">"57aebc57-ac58-4f35-ad3b-d93abb58e0e0"</definedName>
    <definedName name="ISFOXOldClassificationIdBackup" hidden="1">"57aebc57-ac58-4f35-ad3b-d93abb58e0e0"</definedName>
    <definedName name="ISFOXPrefix" hidden="1">" "</definedName>
    <definedName name="ISFOXPreviousClassificationId" hidden="1">"57aebc57-ac58-4f35-ad3b-d93abb58e0e0"</definedName>
    <definedName name="ISFOXSaveAsProcess" hidden="1">"True"</definedName>
    <definedName name="ISFOXShowClassificationRequestWindow" hidden="1">"False"</definedName>
    <definedName name="ISFOXVersionHistoryCount" hidden="1">1</definedName>
    <definedName name="ISFOXVersioningChanged" hidden="1">"False"</definedName>
    <definedName name="ISFOXWorkbookInitialized" hidden="1">"False"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23" l="1"/>
  <c r="I22" i="24"/>
  <c r="I28" i="24" s="1"/>
  <c r="G53" i="15"/>
  <c r="G52" i="15"/>
  <c r="G58" i="24"/>
  <c r="H61" i="24"/>
  <c r="H22" i="24"/>
  <c r="H29" i="24" s="1"/>
  <c r="G22" i="24"/>
  <c r="G29" i="24" s="1"/>
  <c r="H29" i="23"/>
  <c r="G29" i="23"/>
  <c r="H16" i="20"/>
  <c r="H15" i="20"/>
  <c r="E15" i="20"/>
  <c r="H5" i="20"/>
  <c r="I24" i="24" l="1"/>
  <c r="H28" i="24"/>
  <c r="G24" i="24"/>
  <c r="H24" i="24"/>
  <c r="G28" i="24"/>
  <c r="J31" i="17"/>
  <c r="J37" i="17" l="1"/>
  <c r="J36" i="17"/>
  <c r="J35" i="17"/>
  <c r="J63" i="17" l="1"/>
  <c r="J60" i="17" l="1"/>
</calcChain>
</file>

<file path=xl/sharedStrings.xml><?xml version="1.0" encoding="utf-8"?>
<sst xmlns="http://schemas.openxmlformats.org/spreadsheetml/2006/main" count="1619" uniqueCount="619">
  <si>
    <t>ESG Data Factsheet</t>
  </si>
  <si>
    <t xml:space="preserve">No. </t>
  </si>
  <si>
    <t>Content</t>
  </si>
  <si>
    <t>Introduction &amp; Reports</t>
  </si>
  <si>
    <t>Climate &amp; Energy</t>
  </si>
  <si>
    <t>Water Management</t>
  </si>
  <si>
    <t>Product Portfolio</t>
  </si>
  <si>
    <t>Value Chain Responsibility</t>
  </si>
  <si>
    <t>Corporate Governance</t>
  </si>
  <si>
    <t>Human Capital and Social</t>
  </si>
  <si>
    <t>Safe Harbor Statement</t>
  </si>
  <si>
    <t>1 Introduction &amp; Reports</t>
  </si>
  <si>
    <t>Introduction</t>
  </si>
  <si>
    <t xml:space="preserve">This ESG Data Factsheet aims to provide a consolidated overview of LANXESS' non-financial performance. Metrics included in this datasheet cover our activities during the period January 1 to December 31 for the years indicated.
This ESG Data Factsheet presents the performance data tables previously included in LANXESS Annual Report and corporate website.
</t>
  </si>
  <si>
    <t>Note to users</t>
  </si>
  <si>
    <t xml:space="preserve">Performance data included in this factsheet is discussed further in the Annual Report 2023 and on the LANXESS corporate website. The factsheet should be read in conjunction with the Annual Report and the website and is not a substitute for it.
The most recent data available is provided. </t>
  </si>
  <si>
    <t>If not indicated differently, please note the following major effects: Starting April 21, 2017, the new production sites from the acquisition of Chemtura Corporation are included in the figures. Starting FY 2018, data from the joint venture ARLANXEO is excluded. Starting FY 2020, data from the Business Unit Leather is excluded. Starting August 3, 2021, data from the acquisition of Emerald Kalama Chemicals are included in the figures. Starting July 1, 2022, data from the acquisition of IFF's Microbial Control business are included in the figures. Figures for the announced Joint Venture with Advent regarding the former High Performance Material business unit are excluded in 2022 with the exception of figures for Social. Prior year data is not restated. 
PAI = Principle Adverse Impact Indicators</t>
  </si>
  <si>
    <t>Reports &amp; Overarching Documents</t>
  </si>
  <si>
    <t>Annual Report 2023</t>
  </si>
  <si>
    <t>Corporate Policy</t>
  </si>
  <si>
    <t>LANXESS corporate website</t>
  </si>
  <si>
    <t>2 Climate &amp; Energy Data</t>
  </si>
  <si>
    <t>Climate Protection</t>
  </si>
  <si>
    <t>Further information:</t>
  </si>
  <si>
    <t>LANXESS to become climate-neutral</t>
  </si>
  <si>
    <t>PAI</t>
  </si>
  <si>
    <t>Unit</t>
  </si>
  <si>
    <t>Target</t>
  </si>
  <si>
    <t>Total GHG emissions (Scope 1 &amp; 2)</t>
  </si>
  <si>
    <t>yes</t>
  </si>
  <si>
    <r>
      <t>kt CO</t>
    </r>
    <r>
      <rPr>
        <vertAlign val="subscript"/>
        <sz val="11"/>
        <rFont val="Arial"/>
        <family val="2"/>
      </rPr>
      <t>2</t>
    </r>
    <r>
      <rPr>
        <sz val="11"/>
        <rFont val="Arial"/>
        <family val="2"/>
      </rPr>
      <t>e</t>
    </r>
  </si>
  <si>
    <t>2025: 2,300kt
2030: 1,300kt 
2040: Climate neutral</t>
  </si>
  <si>
    <t>Direct GHG emissions (Scope 1)</t>
  </si>
  <si>
    <t>-</t>
  </si>
  <si>
    <r>
      <t>Direct CO</t>
    </r>
    <r>
      <rPr>
        <vertAlign val="subscript"/>
        <sz val="11"/>
        <color theme="1"/>
        <rFont val="Arial"/>
        <family val="2"/>
      </rPr>
      <t>2</t>
    </r>
    <r>
      <rPr>
        <sz val="11"/>
        <color theme="1"/>
        <rFont val="Arial"/>
        <family val="2"/>
      </rPr>
      <t xml:space="preserve"> emissions</t>
    </r>
  </si>
  <si>
    <r>
      <t>Direct N</t>
    </r>
    <r>
      <rPr>
        <vertAlign val="subscript"/>
        <sz val="11"/>
        <color theme="1"/>
        <rFont val="Arial"/>
        <family val="2"/>
      </rPr>
      <t>2</t>
    </r>
    <r>
      <rPr>
        <sz val="11"/>
        <color theme="1"/>
        <rFont val="Arial"/>
        <family val="2"/>
      </rPr>
      <t>O emissions</t>
    </r>
  </si>
  <si>
    <r>
      <t>Direct CH</t>
    </r>
    <r>
      <rPr>
        <vertAlign val="subscript"/>
        <sz val="11"/>
        <color theme="1"/>
        <rFont val="Arial"/>
        <family val="2"/>
      </rPr>
      <t xml:space="preserve">4 </t>
    </r>
    <r>
      <rPr>
        <sz val="11"/>
        <color theme="1"/>
        <rFont val="Arial"/>
        <family val="2"/>
      </rPr>
      <t>emissions</t>
    </r>
  </si>
  <si>
    <t>Direct HFCs emissions</t>
  </si>
  <si>
    <t>Direct PFC emissions</t>
  </si>
  <si>
    <r>
      <t>Direct SF</t>
    </r>
    <r>
      <rPr>
        <vertAlign val="subscript"/>
        <sz val="11"/>
        <color theme="1"/>
        <rFont val="Arial"/>
        <family val="2"/>
      </rPr>
      <t>6</t>
    </r>
    <r>
      <rPr>
        <sz val="11"/>
        <color theme="1"/>
        <rFont val="Arial"/>
        <family val="2"/>
      </rPr>
      <t xml:space="preserve"> emissions</t>
    </r>
  </si>
  <si>
    <t>Indirect GHG emissions (Scope 2)</t>
  </si>
  <si>
    <t>GHG emissions intensity in relation to sales</t>
  </si>
  <si>
    <r>
      <t>t CO</t>
    </r>
    <r>
      <rPr>
        <vertAlign val="subscript"/>
        <sz val="11"/>
        <rFont val="Arial"/>
        <family val="2"/>
      </rPr>
      <t>2</t>
    </r>
    <r>
      <rPr>
        <sz val="11"/>
        <rFont val="Arial"/>
        <family val="2"/>
      </rPr>
      <t>e / k €</t>
    </r>
  </si>
  <si>
    <t>Total GHG emissions (Scope 3)</t>
  </si>
  <si>
    <t>2030: 11,000kt 
2050: Net zero</t>
  </si>
  <si>
    <t>Energy management</t>
  </si>
  <si>
    <t>Systematic energy management</t>
  </si>
  <si>
    <t>ISO 50001 certification</t>
  </si>
  <si>
    <t>Yes</t>
  </si>
  <si>
    <t>Total energy consumption</t>
  </si>
  <si>
    <t xml:space="preserve">PJ </t>
  </si>
  <si>
    <t>Total direct energy sources</t>
  </si>
  <si>
    <t>Non-renewable</t>
  </si>
  <si>
    <t>PJ</t>
  </si>
  <si>
    <t>Renewable (biomass)</t>
  </si>
  <si>
    <t>Total indirect energy sources</t>
  </si>
  <si>
    <t>Electricity consumption</t>
  </si>
  <si>
    <t>Heat and steam consumption</t>
  </si>
  <si>
    <t>Energy consumption for cooling</t>
  </si>
  <si>
    <t>Other</t>
  </si>
  <si>
    <t>Energy efficiency in relation to sales</t>
  </si>
  <si>
    <t>GJ / k €</t>
  </si>
  <si>
    <t>Continuous further development of our production
processes in order to maintain competitiveness and
achieve our climate and energy efficiency targets</t>
  </si>
  <si>
    <t>Number of process-related projects</t>
  </si>
  <si>
    <t>Ongoing until 2025</t>
  </si>
  <si>
    <t>3 Water Management Data</t>
  </si>
  <si>
    <t>Water</t>
  </si>
  <si>
    <t>Water Program</t>
  </si>
  <si>
    <t>Water in-put</t>
  </si>
  <si>
    <t>Total water withdrawal</t>
  </si>
  <si>
    <t xml:space="preserve">m m³ </t>
  </si>
  <si>
    <t>Water withdrawal by region</t>
  </si>
  <si>
    <t>EMEA (excl. Germany)</t>
  </si>
  <si>
    <t>Germany</t>
  </si>
  <si>
    <t>North America</t>
  </si>
  <si>
    <t>Latin America</t>
  </si>
  <si>
    <t>Asia-Pacific</t>
  </si>
  <si>
    <t>Total water withdrawal in water-stress areas</t>
  </si>
  <si>
    <t>Total water withdrawal at water risk sites</t>
  </si>
  <si>
    <t>2023: -15% vs 2019</t>
  </si>
  <si>
    <t>Water withdrawal by source</t>
  </si>
  <si>
    <t>Surface water</t>
  </si>
  <si>
    <t>Groundwater</t>
  </si>
  <si>
    <t>Third-party water (primarily surface water)</t>
  </si>
  <si>
    <t>Water from external steam</t>
  </si>
  <si>
    <t>Water withdrawal from alternative sources</t>
  </si>
  <si>
    <t>Rainwater</t>
  </si>
  <si>
    <t>Third-party sewage water</t>
  </si>
  <si>
    <t>Water withdrawal in relation to sales</t>
  </si>
  <si>
    <t>m³ / k €</t>
  </si>
  <si>
    <t>Water out-put</t>
  </si>
  <si>
    <t>Total water discharged</t>
  </si>
  <si>
    <t>Water discharge by destination</t>
  </si>
  <si>
    <t>Seawater</t>
  </si>
  <si>
    <t>Total cooling water</t>
  </si>
  <si>
    <t>Total external sold steam off-heat</t>
  </si>
  <si>
    <t>Total wastewater discharge (treated)</t>
  </si>
  <si>
    <t>Total wastewater discharge (untreated)</t>
  </si>
  <si>
    <t xml:space="preserve">Total water consumption </t>
  </si>
  <si>
    <t>Water consumption in relation to sales</t>
  </si>
  <si>
    <t>2% yoy reduction</t>
  </si>
  <si>
    <r>
      <t xml:space="preserve">Water Quality </t>
    </r>
    <r>
      <rPr>
        <sz val="11"/>
        <rFont val="Arial"/>
        <family val="2"/>
      </rPr>
      <t>(Emissions into wastewater after treatment)</t>
    </r>
  </si>
  <si>
    <t>Total organic carbon (TOC)</t>
  </si>
  <si>
    <t>kt</t>
  </si>
  <si>
    <t>TOC in relation to sales</t>
  </si>
  <si>
    <t>kg / k €</t>
  </si>
  <si>
    <t>Total nitrogen</t>
  </si>
  <si>
    <t>Heavy metals</t>
  </si>
  <si>
    <t>Phosphorus</t>
  </si>
  <si>
    <t>Adsorbable Organic Halides (AOX)</t>
  </si>
  <si>
    <t>Persistent organic pollutants (POPs)</t>
  </si>
  <si>
    <t>4 Product Portfolio</t>
  </si>
  <si>
    <t>Safe and Sustainable Products</t>
  </si>
  <si>
    <t>Sustainable Product Portfolio</t>
  </si>
  <si>
    <t>LANXESS Product Sustainability Monitor*</t>
  </si>
  <si>
    <t>Portfolio assessed</t>
  </si>
  <si>
    <t xml:space="preserve">% assessed </t>
  </si>
  <si>
    <t>Energizer</t>
  </si>
  <si>
    <t>% of sales</t>
  </si>
  <si>
    <t>Performer</t>
  </si>
  <si>
    <t>Transitioner</t>
  </si>
  <si>
    <t>Roadmap</t>
  </si>
  <si>
    <t>Development of a strategy plan</t>
  </si>
  <si>
    <t>% of roadmap</t>
  </si>
  <si>
    <t>End of 2023: 100%</t>
  </si>
  <si>
    <t>Innovation</t>
  </si>
  <si>
    <t>R&amp;D Projects</t>
  </si>
  <si>
    <t>Number</t>
  </si>
  <si>
    <t>Thereof product related R&amp;D</t>
  </si>
  <si>
    <t>2025: Ongoing further development</t>
  </si>
  <si>
    <t>Thereof process related</t>
  </si>
  <si>
    <t>Total patent families</t>
  </si>
  <si>
    <t>~718</t>
  </si>
  <si>
    <t>~686</t>
  </si>
  <si>
    <t>~670</t>
  </si>
  <si>
    <t>~660</t>
  </si>
  <si>
    <t>Total property rights</t>
  </si>
  <si>
    <t>New patents</t>
  </si>
  <si>
    <t>Total R&amp;D expense</t>
  </si>
  <si>
    <t>€ million</t>
  </si>
  <si>
    <t>Share of sales</t>
  </si>
  <si>
    <t>Number of employees in R&amp;D</t>
  </si>
  <si>
    <t>Share of Group employees</t>
  </si>
  <si>
    <t>% of Group employees</t>
  </si>
  <si>
    <t>* New name, prior "Product Portfolio Analysis"</t>
  </si>
  <si>
    <t>EU Taxonomy</t>
  </si>
  <si>
    <t>Taxonomy-eligible Sales</t>
  </si>
  <si>
    <t>% of total</t>
  </si>
  <si>
    <t>Taxonomy-eligible CapEx</t>
  </si>
  <si>
    <t>Taxonomy-eligible OpEx</t>
  </si>
  <si>
    <t>Taxonomy-aligned Sales</t>
  </si>
  <si>
    <t>&lt;1%</t>
  </si>
  <si>
    <t>Taxonomy-aligned CapEx</t>
  </si>
  <si>
    <t>Taxonomy-aligned OpEx</t>
  </si>
  <si>
    <t>5 Value Chain Responsibility</t>
  </si>
  <si>
    <t>Environmental Management</t>
  </si>
  <si>
    <t>Certifications</t>
  </si>
  <si>
    <t>ISO 14001 certification (EMS)</t>
  </si>
  <si>
    <t>% of sites</t>
  </si>
  <si>
    <t>ISO 9001 certification (QMS)</t>
  </si>
  <si>
    <t>Environmental audits</t>
  </si>
  <si>
    <t>Non-GHG Emissions</t>
  </si>
  <si>
    <t>Clear strategy to lower emissions</t>
  </si>
  <si>
    <t>Ozone-depleting substances</t>
  </si>
  <si>
    <r>
      <t>NO</t>
    </r>
    <r>
      <rPr>
        <vertAlign val="subscript"/>
        <sz val="11"/>
        <rFont val="Arial"/>
        <family val="2"/>
      </rPr>
      <t xml:space="preserve">x </t>
    </r>
  </si>
  <si>
    <r>
      <t>SO</t>
    </r>
    <r>
      <rPr>
        <vertAlign val="subscript"/>
        <sz val="11"/>
        <rFont val="Arial"/>
        <family val="2"/>
      </rPr>
      <t xml:space="preserve">x </t>
    </r>
  </si>
  <si>
    <t>CO</t>
  </si>
  <si>
    <r>
      <t>NH</t>
    </r>
    <r>
      <rPr>
        <vertAlign val="subscript"/>
        <sz val="11"/>
        <rFont val="Arial"/>
        <family val="2"/>
      </rPr>
      <t>3</t>
    </r>
  </si>
  <si>
    <t>NMVOC</t>
  </si>
  <si>
    <t>2025: -25% vs 2015</t>
  </si>
  <si>
    <t>Waste</t>
  </si>
  <si>
    <t>Sustainable waste management</t>
  </si>
  <si>
    <t>Waste generated / Disposals*</t>
  </si>
  <si>
    <t>Recoverable content (material waste)</t>
  </si>
  <si>
    <t>External material recovery**</t>
  </si>
  <si>
    <t xml:space="preserve">External recycling rate </t>
  </si>
  <si>
    <t>%</t>
  </si>
  <si>
    <t xml:space="preserve">Incineration with energy recovery </t>
  </si>
  <si>
    <t xml:space="preserve">Incineration without energy recovery </t>
  </si>
  <si>
    <t>Landfilling</t>
  </si>
  <si>
    <t>Material waste in relation to sales</t>
  </si>
  <si>
    <t>Other forms of disposal</t>
  </si>
  <si>
    <t>Type of waste</t>
  </si>
  <si>
    <t>Hazardous</t>
  </si>
  <si>
    <t>Non-hazardous</t>
  </si>
  <si>
    <t>* This term corresponds to the term "Total weight of waste" used in the previous Annual Reports</t>
  </si>
  <si>
    <t>** This term corresponds to the term "Material recovery" used in the previous Annual Reports</t>
  </si>
  <si>
    <t>Signatories and Commitments</t>
  </si>
  <si>
    <t>Commitment</t>
  </si>
  <si>
    <t>UN Global Compact</t>
  </si>
  <si>
    <t>Responsible Care</t>
  </si>
  <si>
    <t>Together for Sustainability</t>
  </si>
  <si>
    <t>Women's empowerment principles</t>
  </si>
  <si>
    <t>World Business Council for Sustainable Development (WBCSD)</t>
  </si>
  <si>
    <t>International Labor Organization (ILO)</t>
  </si>
  <si>
    <t>Sustainable Development Goals (SDG)</t>
  </si>
  <si>
    <t>Sustainable Sourcing</t>
  </si>
  <si>
    <t>Circular and sustainable sourcing</t>
  </si>
  <si>
    <t>Ambition</t>
  </si>
  <si>
    <t>Position on Human Rights</t>
  </si>
  <si>
    <t>Business Partner Code of Conduct</t>
  </si>
  <si>
    <t>Conflict mineral free value chain</t>
  </si>
  <si>
    <t>Responsibility along the value chain</t>
  </si>
  <si>
    <t>Number of systematic sustainability risk analysis to evaluate all suppliers</t>
  </si>
  <si>
    <t>Number of suppliers evaluated</t>
  </si>
  <si>
    <t>Status inquiry to identify relevant suppliers with high risk level</t>
  </si>
  <si>
    <t>Share of suppliers</t>
  </si>
  <si>
    <t>% of suppliers evaluated</t>
  </si>
  <si>
    <t>Identification and reduction of sustainability risks in the supply chain</t>
  </si>
  <si>
    <t>Ø Sustainability risk score of supplier</t>
  </si>
  <si>
    <t>Audits and Compliance</t>
  </si>
  <si>
    <t>Total number of suppliers assessed</t>
  </si>
  <si>
    <t>Together for Sustainability (TfS) assessments</t>
  </si>
  <si>
    <t>TfS audits</t>
  </si>
  <si>
    <t>Share of relevant procurement volume covered by TfS audits</t>
  </si>
  <si>
    <t>Number of suppliers that have or could have a significant negative impact</t>
  </si>
  <si>
    <t>Thereof number of major/ critical findings with progess</t>
  </si>
  <si>
    <t>Number of suppliers with whom the business relationship was terminated as a results of the findings</t>
  </si>
  <si>
    <t>Supplier's average Ecovadis sustainability assessment</t>
  </si>
  <si>
    <t>Points</t>
  </si>
  <si>
    <t>Safe and Sustainable Sites</t>
  </si>
  <si>
    <t>Safe and sustainable sites</t>
  </si>
  <si>
    <t>Production sites</t>
  </si>
  <si>
    <t xml:space="preserve">Number </t>
  </si>
  <si>
    <t>Operating countries</t>
  </si>
  <si>
    <t>Facility and Process Safety</t>
  </si>
  <si>
    <t>Relevant incidents relating to facility and process safety</t>
  </si>
  <si>
    <t>Continuous reduction</t>
  </si>
  <si>
    <t>Of which classified as reportable</t>
  </si>
  <si>
    <t>Reportable environmental incidents</t>
  </si>
  <si>
    <t>Contractor safety</t>
  </si>
  <si>
    <t>Contractor fatalities</t>
  </si>
  <si>
    <t>Transport safety</t>
  </si>
  <si>
    <t>Reportable transportation incidents</t>
  </si>
  <si>
    <t>Product Responsibility</t>
  </si>
  <si>
    <t>Sustainable Products</t>
  </si>
  <si>
    <t>Product safety</t>
  </si>
  <si>
    <t>Position on animal testing</t>
  </si>
  <si>
    <t>Inspected/updated REACH lead dossiers</t>
  </si>
  <si>
    <t>2026: 100%</t>
  </si>
  <si>
    <t>Safe use</t>
  </si>
  <si>
    <t>Safety Data Sheets (SDS) available</t>
  </si>
  <si>
    <t>~277.000</t>
  </si>
  <si>
    <t>~311.000</t>
  </si>
  <si>
    <t>~391.000</t>
  </si>
  <si>
    <t>Languages of SDS</t>
  </si>
  <si>
    <t>6 Corporate Governance</t>
  </si>
  <si>
    <t xml:space="preserve">Governance key facts </t>
  </si>
  <si>
    <t>Board structure</t>
  </si>
  <si>
    <t>Two-tier system</t>
  </si>
  <si>
    <t>Size of the Board of Management</t>
  </si>
  <si>
    <t>4 senior executives</t>
  </si>
  <si>
    <t>Size of the Supervisory Board</t>
  </si>
  <si>
    <t>6 independent stockholder representatives, 6 employee representatives</t>
  </si>
  <si>
    <t>Next Annual General Meeting (AGM)</t>
  </si>
  <si>
    <t>May 24, 2024</t>
  </si>
  <si>
    <t>Board of Management</t>
  </si>
  <si>
    <t xml:space="preserve">Overview of Board of Management </t>
  </si>
  <si>
    <t>Name</t>
  </si>
  <si>
    <t>Matthias Zachert</t>
  </si>
  <si>
    <t>Dr. Hubert Fink</t>
  </si>
  <si>
    <t>Frederique van Baarle</t>
  </si>
  <si>
    <t>Average or Sum</t>
  </si>
  <si>
    <t>Position</t>
  </si>
  <si>
    <t>CEO/Chairman</t>
  </si>
  <si>
    <t>CFO/board member</t>
  </si>
  <si>
    <t>Board member</t>
  </si>
  <si>
    <t>Gender</t>
  </si>
  <si>
    <t>male</t>
  </si>
  <si>
    <t>female</t>
  </si>
  <si>
    <t>In office since</t>
  </si>
  <si>
    <t>Apr 2014</t>
  </si>
  <si>
    <t>Oct 2015</t>
  </si>
  <si>
    <t>Apr 2023</t>
  </si>
  <si>
    <t>Compensation for FY 2023 (in k €)</t>
  </si>
  <si>
    <t xml:space="preserve">Remuneration of Board of Management </t>
  </si>
  <si>
    <t>Annual base salary</t>
  </si>
  <si>
    <t>Stock perf. (LTSP 2019)</t>
  </si>
  <si>
    <t xml:space="preserve">Value Pension  </t>
  </si>
  <si>
    <t>Value of shares held in € (December 31, 2023)</t>
  </si>
  <si>
    <t>100% of base pay (150% for CEO)</t>
  </si>
  <si>
    <t>General Compensation Framework</t>
  </si>
  <si>
    <t>Value</t>
  </si>
  <si>
    <t>Comments</t>
  </si>
  <si>
    <t>Change of control payment</t>
  </si>
  <si>
    <t>2 times</t>
  </si>
  <si>
    <t>Overall limit of discretionary bonus</t>
  </si>
  <si>
    <t>APP</t>
  </si>
  <si>
    <t>Total payment (including discretionary payment cannot exceed 200% of annual base salary)</t>
  </si>
  <si>
    <t>Overall cap for remuneration and components</t>
  </si>
  <si>
    <t>Total cap includes all possible bonus payments from variable remuneration and discretionary payments</t>
  </si>
  <si>
    <t>Compensation linked to sustainability</t>
  </si>
  <si>
    <t>Short-term: Safety indicator LTIFR &amp; long-term: CO2e emissions</t>
  </si>
  <si>
    <t>Clawback for variable remuneration</t>
  </si>
  <si>
    <t>Right to withhold or reclaim granted variable compensation</t>
  </si>
  <si>
    <t>Supervisory Board: 
Stockholder Representatives</t>
  </si>
  <si>
    <t>Overview of Supervisory Board</t>
  </si>
  <si>
    <t>Dr. Matthias L. Wolfgruber</t>
  </si>
  <si>
    <t>Hans van Bylen</t>
  </si>
  <si>
    <t>Dr. Heike Hanagarth</t>
  </si>
  <si>
    <t>Pamela Knapp</t>
  </si>
  <si>
    <t>Lawrence A. Rosen</t>
  </si>
  <si>
    <t>Chairman</t>
  </si>
  <si>
    <t>Age (in years)</t>
  </si>
  <si>
    <t>33% female</t>
  </si>
  <si>
    <t>May 2015</t>
  </si>
  <si>
    <t>Aug 2020</t>
  </si>
  <si>
    <t>Jul 2016</t>
  </si>
  <si>
    <t>May 2018</t>
  </si>
  <si>
    <t>May 2022</t>
  </si>
  <si>
    <t>Tenure (in years)</t>
  </si>
  <si>
    <t>Committees membership (total number)</t>
  </si>
  <si>
    <t>External mandates (total number)</t>
  </si>
  <si>
    <t>Executive committee (also remuneration committee)</t>
  </si>
  <si>
    <t>Chair</t>
  </si>
  <si>
    <t>x</t>
  </si>
  <si>
    <t>3 out of 6 persons</t>
  </si>
  <si>
    <t>Audit committee</t>
  </si>
  <si>
    <t>Co-determination committee</t>
  </si>
  <si>
    <t>2 out of 4 persons</t>
  </si>
  <si>
    <t>Nomination committee</t>
  </si>
  <si>
    <t>3 out of 3 persons</t>
  </si>
  <si>
    <t>Competence Profile</t>
  </si>
  <si>
    <t>Management of major international companies</t>
  </si>
  <si>
    <t>Chemical industry</t>
  </si>
  <si>
    <t>Production, marketing and sale of chemical products</t>
  </si>
  <si>
    <t>Corporate Governance/Compliance</t>
  </si>
  <si>
    <t>M&amp;A</t>
  </si>
  <si>
    <t>Corporate finance</t>
  </si>
  <si>
    <t>Risk management</t>
  </si>
  <si>
    <t>Accounting &amp; auditing</t>
  </si>
  <si>
    <t>Digitalization/IT</t>
  </si>
  <si>
    <t>Sustainability/ESG</t>
  </si>
  <si>
    <t>Supervisory Board: 
Employee Representatives</t>
  </si>
  <si>
    <t xml:space="preserve">Birgit Bierther </t>
  </si>
  <si>
    <t>Ralf Sikorski</t>
  </si>
  <si>
    <t>Iris Schmitz</t>
  </si>
  <si>
    <t>Armando Dente</t>
  </si>
  <si>
    <t>Dr. Hans-Dieter Gerriets</t>
  </si>
  <si>
    <t>Manuela Strauch</t>
  </si>
  <si>
    <t xml:space="preserve">Chairwoman of the Works Council </t>
  </si>
  <si>
    <t>Vice Chairman of Supervisory Board</t>
  </si>
  <si>
    <t>50% female</t>
  </si>
  <si>
    <t>Jan 2019</t>
  </si>
  <si>
    <t>October 2021</t>
  </si>
  <si>
    <t>Executive committee</t>
  </si>
  <si>
    <t>Ownership &amp; Control</t>
  </si>
  <si>
    <t>Votes per share</t>
  </si>
  <si>
    <t>1 vote</t>
  </si>
  <si>
    <t>Shares outstanding</t>
  </si>
  <si>
    <t>WKN </t>
  </si>
  <si>
    <t>547040 </t>
  </si>
  <si>
    <t>ISIN</t>
  </si>
  <si>
    <t>DE0005470405 </t>
  </si>
  <si>
    <t>Dividend paid in 2023</t>
  </si>
  <si>
    <t>€/share</t>
  </si>
  <si>
    <t>Dividend proposal for AGM 2024</t>
  </si>
  <si>
    <t>Fair price provisions</t>
  </si>
  <si>
    <t>Mandatory bid provisions</t>
  </si>
  <si>
    <t>Votes required to approve a merger</t>
  </si>
  <si>
    <t>Shares required to call a special meeting</t>
  </si>
  <si>
    <t>Shares required to act by written consent</t>
  </si>
  <si>
    <t>Board re-election frequency</t>
  </si>
  <si>
    <t>Years</t>
  </si>
  <si>
    <t>Ratification of the actions of the Board</t>
  </si>
  <si>
    <t>Frequency</t>
  </si>
  <si>
    <t>Annually</t>
  </si>
  <si>
    <t>Directors directly elected by shareholders</t>
  </si>
  <si>
    <t>Vote Standard</t>
  </si>
  <si>
    <t>Majority</t>
  </si>
  <si>
    <t>Immediate binding resignation</t>
  </si>
  <si>
    <t>Whistleblower protection</t>
  </si>
  <si>
    <t>Tool to anonymously report compliance issues</t>
  </si>
  <si>
    <t>Yes - system is called SpeakUp</t>
  </si>
  <si>
    <t>The company has not received significant (&gt;30%) votes against company recommendations/nominees in the two most recent AGMs.</t>
  </si>
  <si>
    <t>Figures as of March 14, 2024, if not indicated differently.</t>
  </si>
  <si>
    <t>Employees per tax jurisdiction (per country of legal entity)</t>
  </si>
  <si>
    <t>Argentina</t>
  </si>
  <si>
    <t>Australia</t>
  </si>
  <si>
    <t>Belgium</t>
  </si>
  <si>
    <t>Brazil</t>
  </si>
  <si>
    <t>Canada</t>
  </si>
  <si>
    <t>China</t>
  </si>
  <si>
    <t>France</t>
  </si>
  <si>
    <t>Great Britain</t>
  </si>
  <si>
    <t>Hong Kong</t>
  </si>
  <si>
    <t>India</t>
  </si>
  <si>
    <t>Italy</t>
  </si>
  <si>
    <t>Japan</t>
  </si>
  <si>
    <t>Mexico</t>
  </si>
  <si>
    <t>Netherlands</t>
  </si>
  <si>
    <t>Russia</t>
  </si>
  <si>
    <t>Singapore</t>
  </si>
  <si>
    <t>Slovakia</t>
  </si>
  <si>
    <t>South Africa</t>
  </si>
  <si>
    <t>South Korea</t>
  </si>
  <si>
    <t>Spain</t>
  </si>
  <si>
    <t>Switzerland</t>
  </si>
  <si>
    <t>Taiwan</t>
  </si>
  <si>
    <t>Turkey</t>
  </si>
  <si>
    <t>USA</t>
  </si>
  <si>
    <t>7 Human Capital and Social Data</t>
  </si>
  <si>
    <t>Workforce diversity</t>
  </si>
  <si>
    <t>Women in the workforce</t>
  </si>
  <si>
    <t>Women in the overall workforce</t>
  </si>
  <si>
    <t>Women in the Board of Management</t>
  </si>
  <si>
    <t>Women in the first level below the Board of Management</t>
  </si>
  <si>
    <t>Mid 2027: 25%</t>
  </si>
  <si>
    <t>Women in the second level below the Board of Management</t>
  </si>
  <si>
    <t>Mid 2027: 28%</t>
  </si>
  <si>
    <t>Women in management</t>
  </si>
  <si>
    <t>2030: 30%</t>
  </si>
  <si>
    <t>Women in junior management positions</t>
  </si>
  <si>
    <t>Women in top management positions</t>
  </si>
  <si>
    <t>Women in management positions in revenue-generating functions</t>
  </si>
  <si>
    <t>Women in STEM-related positions</t>
  </si>
  <si>
    <t>Diversity in Corporate Talent Program</t>
  </si>
  <si>
    <t>Female participants in LANXESS corporate talent program</t>
  </si>
  <si>
    <t>Non-German participants in LANXESS corporate talent program</t>
  </si>
  <si>
    <t>Employees with a disability</t>
  </si>
  <si>
    <t>Ratio of people with a disability at German sites</t>
  </si>
  <si>
    <t>Remuneration ratio of women to men</t>
  </si>
  <si>
    <t>Executive level base salary (total remuneration)</t>
  </si>
  <si>
    <t>93 (93)</t>
  </si>
  <si>
    <t>94 (94)</t>
  </si>
  <si>
    <t>101 (103)</t>
  </si>
  <si>
    <t>106 (103)</t>
  </si>
  <si>
    <t xml:space="preserve">Younger than 30 years </t>
  </si>
  <si>
    <t xml:space="preserve">30-39 years </t>
  </si>
  <si>
    <t>98 (98)</t>
  </si>
  <si>
    <t>111 (113)</t>
  </si>
  <si>
    <t xml:space="preserve">40-49 years </t>
  </si>
  <si>
    <t>107 (103)</t>
  </si>
  <si>
    <t>87 (83)</t>
  </si>
  <si>
    <t>119 (129)</t>
  </si>
  <si>
    <t>102 (105)</t>
  </si>
  <si>
    <t>50 years and older</t>
  </si>
  <si>
    <t>105 (107)</t>
  </si>
  <si>
    <t>100 (103)</t>
  </si>
  <si>
    <t>103 (105)</t>
  </si>
  <si>
    <t>113 (110)</t>
  </si>
  <si>
    <t>Management level base salary (total remuneration)</t>
  </si>
  <si>
    <t>97 (97)</t>
  </si>
  <si>
    <t>90 (91)</t>
  </si>
  <si>
    <t>91 (93)</t>
  </si>
  <si>
    <t>103 (104)</t>
  </si>
  <si>
    <t>104 (103)</t>
  </si>
  <si>
    <t>100 (99)</t>
  </si>
  <si>
    <t>101 (101)</t>
  </si>
  <si>
    <t>95 (98)</t>
  </si>
  <si>
    <t>101 (102)</t>
  </si>
  <si>
    <t>100 (100)</t>
  </si>
  <si>
    <t>94 (99)</t>
  </si>
  <si>
    <t>93 (98)</t>
  </si>
  <si>
    <t>99 (100)</t>
  </si>
  <si>
    <t>92 (92)</t>
  </si>
  <si>
    <t>94 (95)</t>
  </si>
  <si>
    <t xml:space="preserve"> - Middle management level base salary (total remuneration)</t>
  </si>
  <si>
    <t>92 (91)</t>
  </si>
  <si>
    <t>95 (99)</t>
  </si>
  <si>
    <t>98 (101)</t>
  </si>
  <si>
    <t>104 (104)</t>
  </si>
  <si>
    <t xml:space="preserve">- </t>
  </si>
  <si>
    <t>99 (99)</t>
  </si>
  <si>
    <t>99 (102)</t>
  </si>
  <si>
    <t>99 (104)</t>
  </si>
  <si>
    <t>98 (103)</t>
  </si>
  <si>
    <t>98 (100)</t>
  </si>
  <si>
    <t>102 (103)</t>
  </si>
  <si>
    <t xml:space="preserve"> - Junior management level base salary (total remuneration)</t>
  </si>
  <si>
    <t>97 (96)</t>
  </si>
  <si>
    <t>93 (96)</t>
  </si>
  <si>
    <t>94 (97)</t>
  </si>
  <si>
    <t>98 (97)</t>
  </si>
  <si>
    <t>95 (97)</t>
  </si>
  <si>
    <t>95 (100)</t>
  </si>
  <si>
    <t>94 (98)</t>
  </si>
  <si>
    <t>97 (98)</t>
  </si>
  <si>
    <t>97 (100)</t>
  </si>
  <si>
    <t>Non-management level base salary (total remuneration)</t>
  </si>
  <si>
    <t>105 (100)</t>
  </si>
  <si>
    <t>106 (107)</t>
  </si>
  <si>
    <t>99 (103)</t>
  </si>
  <si>
    <t>100 (105)</t>
  </si>
  <si>
    <t>93 (91)</t>
  </si>
  <si>
    <t>97 (95)</t>
  </si>
  <si>
    <t>106 (108)</t>
  </si>
  <si>
    <t>101 (105)</t>
  </si>
  <si>
    <t>97 (102)</t>
  </si>
  <si>
    <t>93 (92)</t>
  </si>
  <si>
    <t>109 (111)</t>
  </si>
  <si>
    <t>102 (109)</t>
  </si>
  <si>
    <t>104 (111)</t>
  </si>
  <si>
    <t>94 (101)</t>
  </si>
  <si>
    <t>110 (111)</t>
  </si>
  <si>
    <t>100 (107)</t>
  </si>
  <si>
    <t>104 (110)</t>
  </si>
  <si>
    <t>Workforce structure</t>
  </si>
  <si>
    <t>Workforce key facts</t>
  </si>
  <si>
    <t>Total FTE</t>
  </si>
  <si>
    <t>Employees with permanent contract</t>
  </si>
  <si>
    <t>Employees with temporary contract</t>
  </si>
  <si>
    <t>Workforce nationality (of total workforce)</t>
  </si>
  <si>
    <t>German</t>
  </si>
  <si>
    <t>American</t>
  </si>
  <si>
    <t>Indian</t>
  </si>
  <si>
    <t>Chinese</t>
  </si>
  <si>
    <t>Brazilian</t>
  </si>
  <si>
    <t>British (until 2022: Belgian; top six nationalities displayed)</t>
  </si>
  <si>
    <t>(6.1)</t>
  </si>
  <si>
    <t>(5.9)</t>
  </si>
  <si>
    <t>(6.2)</t>
  </si>
  <si>
    <t>Workforce nationality (of total management positions)</t>
  </si>
  <si>
    <t xml:space="preserve">Indian </t>
  </si>
  <si>
    <t xml:space="preserve">Brazilian </t>
  </si>
  <si>
    <t>British (2021 and 2020: Belgian; top six nationalities displayed)</t>
  </si>
  <si>
    <t>(2.4)</t>
  </si>
  <si>
    <t>Human Rights</t>
  </si>
  <si>
    <t>Health and Safety</t>
  </si>
  <si>
    <t>Employees</t>
  </si>
  <si>
    <t>LTIFR (employees)</t>
  </si>
  <si>
    <t>/1,000,000 hours</t>
  </si>
  <si>
    <r>
      <t xml:space="preserve">2025: </t>
    </r>
    <r>
      <rPr>
        <sz val="11"/>
        <rFont val="Calibri"/>
        <family val="2"/>
      </rPr>
      <t>≤</t>
    </r>
    <r>
      <rPr>
        <sz val="11"/>
        <rFont val="Arial"/>
        <family val="2"/>
      </rPr>
      <t>1.0</t>
    </r>
  </si>
  <si>
    <t>LTIFR (contractors)</t>
  </si>
  <si>
    <t>Fatalities</t>
  </si>
  <si>
    <t>Labour practice indicators</t>
  </si>
  <si>
    <t xml:space="preserve">Employee turnover </t>
  </si>
  <si>
    <t>Total employee turnover rate</t>
  </si>
  <si>
    <t>Voluntary employee turnover rate</t>
  </si>
  <si>
    <t>Continuously &lt;3.5%</t>
  </si>
  <si>
    <t>Freedom of association</t>
  </si>
  <si>
    <t>Employees covered by an independent trade union or collective bargaining agreements (worldwide)</t>
  </si>
  <si>
    <t>65*</t>
  </si>
  <si>
    <t>64*</t>
  </si>
  <si>
    <t>Employees covered by an independent trade union or collective bargaining agreements (in Germany)</t>
  </si>
  <si>
    <t>92*</t>
  </si>
  <si>
    <t>Employee welfare/work-life balance</t>
  </si>
  <si>
    <t>Xwork principles</t>
  </si>
  <si>
    <t>% of countries</t>
  </si>
  <si>
    <t>Flexible working hours and models</t>
  </si>
  <si>
    <t>Working from home arrangements</t>
  </si>
  <si>
    <t>Options for Childcare, Maternity/Paternity Leave and Care Models Worldwide</t>
  </si>
  <si>
    <t>Childcare</t>
  </si>
  <si>
    <t>% of employees</t>
  </si>
  <si>
    <t>Paid maternity leave</t>
  </si>
  <si>
    <t>Paid paternity leave</t>
  </si>
  <si>
    <t>*These figures include data for the Buiness Unit Leather</t>
  </si>
  <si>
    <t>Training</t>
  </si>
  <si>
    <t>Apprentices hired after completing their training</t>
  </si>
  <si>
    <t>Continuously ≥80%</t>
  </si>
  <si>
    <t>Employees who received Training during the year</t>
  </si>
  <si>
    <t>Average training hours per FTE</t>
  </si>
  <si>
    <t>Number (hours)</t>
  </si>
  <si>
    <t>Average training costs per FTE (using example of France)**</t>
  </si>
  <si>
    <t>EUR</t>
  </si>
  <si>
    <t>**As an example of our training costs per employee, we provide values for France (LANXESS SAS and LANXESS Epierre), as we are able to track training expenditure particularly well in this country.</t>
  </si>
  <si>
    <t>Recruiting</t>
  </si>
  <si>
    <t>New employee hires</t>
  </si>
  <si>
    <t>Open positions filled by internal candidates (internal hires)</t>
  </si>
  <si>
    <t xml:space="preserve">% </t>
  </si>
  <si>
    <t>Community engagement</t>
  </si>
  <si>
    <t>Impact Valuation</t>
  </si>
  <si>
    <t>Corporate Citizenship</t>
  </si>
  <si>
    <t xml:space="preserve">Beneficiaries of community program </t>
  </si>
  <si>
    <t>Number (estimate)</t>
  </si>
  <si>
    <t>Thematic focus on community involvement</t>
  </si>
  <si>
    <t>Education</t>
  </si>
  <si>
    <t>Culture</t>
  </si>
  <si>
    <t>Climate protection</t>
  </si>
  <si>
    <t>Social activities by type of investment</t>
  </si>
  <si>
    <t>Charitable gift</t>
  </si>
  <si>
    <t>Commercial initiatives</t>
  </si>
  <si>
    <t xml:space="preserve">Community investments </t>
  </si>
  <si>
    <t>8 Safe Harbor Statement</t>
  </si>
  <si>
    <t>The information included in this presentation is being provided for informational purposes only and does not constitute an offer to sell, or a solicitation of an offer to purchase, securities of LANXESS AG. No public market exists for the securities of LANXESS AG in the United States. 
This document contains certain forward-looking statements, including assumptions, opinions, expectations and views of the company or cited from third party sources. Various known and unknown risks, uncertainties and other factors could cause the actual results, financial position, development or performance of LANXESS AG to differ materially from the estimations expressed or implied herein. LANXESS AG does not guarantee that the assumptions underlying such forward-looking statements are free from errors, nor does it accept any responsibility for the future accuracy of the opinions expressed in this presentation or the actual occurrence of the forecast developments. No representation or warranty (expressed or implied) is made as to, and no reliance should be placed on, any information, estimates, targets and opinions contained herein, and no liability whatsoever is accepted as to any errors, omissions or misstatements contained herein, and accordingly, no representative of LANXESS AG or any of its affiliated companies or any of such person's officers, directors or employees accepts any liability whatsoever arising directly or indirectly from the use of this document.</t>
  </si>
  <si>
    <t>LANXESS AG</t>
  </si>
  <si>
    <t>Investor Relations</t>
  </si>
  <si>
    <t>E-Mail:</t>
  </si>
  <si>
    <t>ir@lanxess.com</t>
  </si>
  <si>
    <t xml:space="preserve">Website: </t>
  </si>
  <si>
    <t>ir.lanxess.com</t>
  </si>
  <si>
    <t>Phase-out</t>
  </si>
  <si>
    <t>Phase-out by 2026 or substitute by 2030</t>
  </si>
  <si>
    <t>~5,260</t>
  </si>
  <si>
    <t>~5,220</t>
  </si>
  <si>
    <t>~5,770</t>
  </si>
  <si>
    <t>~5,430</t>
  </si>
  <si>
    <t>Remuneration of Supervisory Board</t>
  </si>
  <si>
    <t>Oliver Stratmann</t>
  </si>
  <si>
    <t>Sep 2023</t>
  </si>
  <si>
    <t>4 members</t>
  </si>
  <si>
    <t>25% female</t>
  </si>
  <si>
    <t>Dr. Rainier van Roessel</t>
  </si>
  <si>
    <r>
      <t xml:space="preserve">Former members: </t>
    </r>
    <r>
      <rPr>
        <sz val="9"/>
        <rFont val="Arial"/>
        <family val="2"/>
      </rPr>
      <t>Michael Pontzen 
(until Aug 2023) &amp; 
Anno Borkowsky 
(unitl Dec 2023)</t>
    </r>
  </si>
  <si>
    <t>International experience</t>
  </si>
  <si>
    <t>Independence</t>
  </si>
  <si>
    <t>1 women</t>
  </si>
  <si>
    <t>Indonesia</t>
  </si>
  <si>
    <t>United Arab Emirates</t>
  </si>
  <si>
    <t>Colombia</t>
  </si>
  <si>
    <t>Contribution to Sustainable Development Goals (SDG)</t>
  </si>
  <si>
    <t>SDG 2: Zero Hunger</t>
  </si>
  <si>
    <t>SDG 3: Good Health and Well-Being</t>
  </si>
  <si>
    <t>SDG 6: Clean Water and Sanitation</t>
  </si>
  <si>
    <t>SDG 7: Affordable and Clean Energy</t>
  </si>
  <si>
    <t>SDG 11: Sustainables Cities and Communities</t>
  </si>
  <si>
    <t>SDG 12: Responsible Consumption and Production</t>
  </si>
  <si>
    <t>SDG 13: Climate Action</t>
  </si>
  <si>
    <t>Scope 3 Purch Goods/Srvcs</t>
  </si>
  <si>
    <t>Scope 3 Capital Goods</t>
  </si>
  <si>
    <t>Scope 3 Fuel and Energy Related Activities</t>
  </si>
  <si>
    <t>Scope 3 Upstream Transport and Distribution</t>
  </si>
  <si>
    <t>Scope 3 Waste Generated in Operations</t>
  </si>
  <si>
    <t>Scope 3 Employee Commuting</t>
  </si>
  <si>
    <t>Scope 3 Upstream Lease Assets</t>
  </si>
  <si>
    <t>Scope 3 Employee Business Travel</t>
  </si>
  <si>
    <t>Scope 3 Downstream Transport and Distribution</t>
  </si>
  <si>
    <t>Scope 3 End of Life Treatment of Sold Products</t>
  </si>
  <si>
    <t>Scope 3 Investments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</si>
</sst>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0000"/>
    <numFmt numFmtId="166" formatCode="#,##0.0"/>
    <numFmt numFmtId="167" formatCode="0.000"/>
  </numFmts>
  <fonts count="43"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u/>
      <sz val="11"/>
      <color theme="10"/>
      <name val="Calibri"/>
      <family val="2"/>
      <scheme val="minor"/>
    </font>
    <font>
      <sz val="11"/>
      <color theme="1"/>
      <name val="Calibri"/>
      <family val="2"/>
      <scheme val="minor"/>
    </font>
    <font>
      <sz val="11"/>
      <color theme="1"/>
      <name val="Arial"/>
      <family val="2"/>
    </font>
    <font>
      <sz val="16"/>
      <color theme="1"/>
      <name val="Arial"/>
      <family val="2"/>
    </font>
    <font>
      <b/>
      <sz val="16"/>
      <color rgb="FFFF0000"/>
      <name val="Arial"/>
      <family val="2"/>
    </font>
    <font>
      <b/>
      <sz val="16"/>
      <color theme="1"/>
      <name val="Arial"/>
      <family val="2"/>
    </font>
    <font>
      <u/>
      <sz val="11"/>
      <color theme="10"/>
      <name val="Arial"/>
      <family val="2"/>
    </font>
    <font>
      <b/>
      <sz val="11"/>
      <name val="Arial"/>
      <family val="2"/>
    </font>
    <font>
      <sz val="11"/>
      <name val="Arial"/>
      <family val="2"/>
    </font>
    <font>
      <b/>
      <sz val="14"/>
      <color theme="1"/>
      <name val="Arial"/>
      <family val="2"/>
    </font>
    <font>
      <b/>
      <sz val="14"/>
      <name val="Arial"/>
      <family val="2"/>
    </font>
    <font>
      <b/>
      <sz val="14"/>
      <color rgb="FFFF0000"/>
      <name val="Arial"/>
      <family val="2"/>
    </font>
    <font>
      <b/>
      <sz val="11"/>
      <color theme="1"/>
      <name val="Arial"/>
      <family val="2"/>
    </font>
    <font>
      <b/>
      <sz val="12"/>
      <color theme="1"/>
      <name val="Arial"/>
      <family val="2"/>
    </font>
    <font>
      <sz val="11"/>
      <color rgb="FFFF0000"/>
      <name val="Arial"/>
      <family val="2"/>
    </font>
    <font>
      <vertAlign val="subscript"/>
      <sz val="11"/>
      <name val="Arial"/>
      <family val="2"/>
    </font>
    <font>
      <b/>
      <sz val="11"/>
      <color rgb="FFFF0000"/>
      <name val="Arial"/>
      <family val="2"/>
    </font>
    <font>
      <u/>
      <sz val="16"/>
      <color rgb="FFFF0000"/>
      <name val="Arial"/>
      <family val="2"/>
    </font>
    <font>
      <b/>
      <u/>
      <sz val="11"/>
      <color rgb="FFFF0000"/>
      <name val="Arial"/>
      <family val="2"/>
    </font>
    <font>
      <b/>
      <sz val="24"/>
      <color rgb="FFFF0000"/>
      <name val="Arial"/>
      <family val="2"/>
    </font>
    <font>
      <vertAlign val="subscript"/>
      <sz val="11"/>
      <color theme="1"/>
      <name val="Arial"/>
      <family val="2"/>
    </font>
    <font>
      <sz val="8"/>
      <color theme="1"/>
      <name val="Arial"/>
      <family val="2"/>
    </font>
    <font>
      <sz val="9.5"/>
      <name val="Arial"/>
      <family val="2"/>
    </font>
    <font>
      <sz val="11"/>
      <name val="Calibri"/>
      <family val="2"/>
    </font>
    <font>
      <b/>
      <sz val="12"/>
      <name val="Arial"/>
      <family val="2"/>
    </font>
    <font>
      <sz val="11"/>
      <name val="Calibri"/>
      <family val="2"/>
      <scheme val="minor"/>
    </font>
    <font>
      <sz val="11"/>
      <color rgb="FFC00000"/>
      <name val="Arial"/>
      <family val="2"/>
    </font>
    <font>
      <sz val="8"/>
      <name val="Arial"/>
      <family val="2"/>
    </font>
    <font>
      <sz val="11"/>
      <color theme="1" tint="0.499984740745262"/>
      <name val="Calibri"/>
      <family val="2"/>
      <scheme val="minor"/>
    </font>
    <font>
      <sz val="10"/>
      <name val="Arial"/>
      <family val="2"/>
    </font>
    <font>
      <sz val="11"/>
      <name val="Arial"/>
    </font>
    <font>
      <b/>
      <sz val="11"/>
      <name val="Arial"/>
    </font>
    <font>
      <sz val="11"/>
      <color theme="1"/>
      <name val="Arial"/>
    </font>
    <font>
      <b/>
      <u/>
      <sz val="11"/>
      <color rgb="FFFF0000"/>
      <name val="Arial"/>
    </font>
    <font>
      <b/>
      <sz val="11"/>
      <color theme="1"/>
      <name val="Arial"/>
    </font>
    <font>
      <u/>
      <sz val="11"/>
      <color rgb="FFFF0000"/>
      <name val="Arial"/>
      <family val="2"/>
    </font>
    <font>
      <u/>
      <sz val="11"/>
      <color rgb="FFFF0000"/>
      <name val="Arial"/>
    </font>
    <font>
      <sz val="9"/>
      <name val="Arial"/>
      <family val="2"/>
    </font>
  </fonts>
  <fills count="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theme="0"/>
        <bgColor indexed="64"/>
      </patternFill>
    </fill>
  </fills>
  <borders count="69">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style="thin">
        <color indexed="64"/>
      </top>
      <bottom/>
      <diagonal/>
    </border>
    <border>
      <left style="medium">
        <color indexed="64"/>
      </left>
      <right/>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9">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4" fillId="5" borderId="1" applyNumberFormat="0" applyAlignment="0" applyProtection="0"/>
    <xf numFmtId="0" fontId="5" fillId="0" borderId="0" applyNumberForma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620">
    <xf numFmtId="0" fontId="0" fillId="0" borderId="0" xfId="0"/>
    <xf numFmtId="0" fontId="7" fillId="0" borderId="0" xfId="0" applyFont="1"/>
    <xf numFmtId="0" fontId="8" fillId="0" borderId="0" xfId="0" applyFont="1"/>
    <xf numFmtId="0" fontId="9" fillId="0" borderId="0" xfId="0" applyFont="1" applyAlignment="1">
      <alignment horizontal="left"/>
    </xf>
    <xf numFmtId="0" fontId="10" fillId="0" borderId="4" xfId="0" applyFont="1" applyBorder="1" applyAlignment="1">
      <alignment wrapText="1"/>
    </xf>
    <xf numFmtId="0" fontId="8" fillId="0" borderId="0" xfId="0" applyFont="1" applyAlignment="1">
      <alignment vertical="center" wrapText="1"/>
    </xf>
    <xf numFmtId="0" fontId="11" fillId="0" borderId="0" xfId="5" applyFont="1" applyFill="1" applyBorder="1"/>
    <xf numFmtId="0" fontId="12" fillId="0" borderId="0" xfId="0" applyFont="1"/>
    <xf numFmtId="0" fontId="9" fillId="0" borderId="0" xfId="0" applyFont="1" applyAlignment="1">
      <alignment vertical="center"/>
    </xf>
    <xf numFmtId="0" fontId="13" fillId="0" borderId="0" xfId="0" applyFont="1" applyAlignment="1">
      <alignment vertical="center"/>
    </xf>
    <xf numFmtId="0" fontId="16" fillId="0" borderId="32" xfId="0" applyFont="1" applyBorder="1" applyAlignment="1">
      <alignment vertical="center"/>
    </xf>
    <xf numFmtId="0" fontId="13" fillId="0" borderId="31" xfId="0" applyFont="1" applyBorder="1" applyAlignment="1">
      <alignment horizontal="left" vertical="center" wrapText="1"/>
    </xf>
    <xf numFmtId="0" fontId="13" fillId="0" borderId="30" xfId="0" applyFont="1" applyBorder="1" applyAlignment="1">
      <alignment vertical="center" wrapText="1"/>
    </xf>
    <xf numFmtId="0" fontId="13" fillId="0" borderId="30" xfId="0" applyFont="1" applyBorder="1" applyAlignment="1">
      <alignment vertical="center"/>
    </xf>
    <xf numFmtId="0" fontId="13" fillId="0" borderId="31" xfId="0" applyFont="1" applyBorder="1" applyAlignment="1">
      <alignment vertical="center"/>
    </xf>
    <xf numFmtId="0" fontId="13" fillId="0" borderId="31" xfId="4" applyFont="1" applyFill="1" applyBorder="1" applyAlignment="1">
      <alignment vertical="center" wrapText="1"/>
    </xf>
    <xf numFmtId="0" fontId="9" fillId="0" borderId="0" xfId="0" applyFont="1" applyAlignment="1">
      <alignment horizontal="left" vertical="center"/>
    </xf>
    <xf numFmtId="0" fontId="7" fillId="0" borderId="0" xfId="0" applyFont="1" applyAlignment="1">
      <alignment vertical="center" wrapText="1"/>
    </xf>
    <xf numFmtId="0" fontId="7" fillId="0" borderId="0" xfId="0" applyFont="1" applyAlignment="1">
      <alignment vertical="center"/>
    </xf>
    <xf numFmtId="0" fontId="10" fillId="0" borderId="0" xfId="0" applyFont="1"/>
    <xf numFmtId="0" fontId="13" fillId="0" borderId="35" xfId="4" applyFont="1" applyFill="1" applyBorder="1" applyAlignment="1">
      <alignment vertical="center" wrapText="1"/>
    </xf>
    <xf numFmtId="0" fontId="13" fillId="0" borderId="38" xfId="4" applyFont="1" applyFill="1" applyBorder="1" applyAlignment="1">
      <alignment vertical="center" wrapText="1"/>
    </xf>
    <xf numFmtId="3" fontId="13" fillId="0" borderId="2" xfId="1" applyNumberFormat="1" applyFont="1" applyFill="1" applyBorder="1" applyAlignment="1">
      <alignment vertical="center"/>
    </xf>
    <xf numFmtId="0" fontId="15" fillId="0" borderId="13" xfId="0" applyFont="1" applyBorder="1" applyAlignment="1">
      <alignment vertical="center"/>
    </xf>
    <xf numFmtId="0" fontId="13" fillId="0" borderId="17" xfId="1" applyFont="1" applyFill="1" applyBorder="1" applyAlignment="1">
      <alignment vertical="center" wrapText="1"/>
    </xf>
    <xf numFmtId="0" fontId="12" fillId="0" borderId="23" xfId="0" applyFont="1" applyBorder="1" applyAlignment="1">
      <alignment vertical="center" wrapText="1"/>
    </xf>
    <xf numFmtId="0" fontId="12" fillId="0" borderId="8" xfId="0" applyFont="1" applyBorder="1" applyAlignment="1">
      <alignment vertical="center" wrapText="1"/>
    </xf>
    <xf numFmtId="0" fontId="13" fillId="0" borderId="3" xfId="1" applyFont="1" applyFill="1" applyBorder="1" applyAlignment="1">
      <alignment vertical="center"/>
    </xf>
    <xf numFmtId="0" fontId="13" fillId="0" borderId="0" xfId="1" applyFont="1" applyFill="1" applyBorder="1" applyAlignment="1">
      <alignment vertical="center" wrapText="1"/>
    </xf>
    <xf numFmtId="3" fontId="13" fillId="0" borderId="0" xfId="1" applyNumberFormat="1" applyFont="1" applyFill="1" applyBorder="1" applyAlignment="1">
      <alignment vertical="center"/>
    </xf>
    <xf numFmtId="0" fontId="13" fillId="0" borderId="0" xfId="1" applyFont="1" applyFill="1" applyBorder="1" applyAlignment="1">
      <alignment vertical="center"/>
    </xf>
    <xf numFmtId="0" fontId="13" fillId="0" borderId="35" xfId="0" applyFont="1" applyBorder="1" applyAlignment="1">
      <alignment vertical="center" wrapText="1"/>
    </xf>
    <xf numFmtId="0" fontId="13" fillId="0" borderId="15" xfId="1" applyFont="1" applyFill="1" applyBorder="1" applyAlignment="1">
      <alignment vertical="center"/>
    </xf>
    <xf numFmtId="0" fontId="13" fillId="0" borderId="17" xfId="1" applyFont="1" applyFill="1" applyBorder="1" applyAlignment="1">
      <alignment vertical="center"/>
    </xf>
    <xf numFmtId="3" fontId="13" fillId="0" borderId="18" xfId="1" applyNumberFormat="1" applyFont="1" applyFill="1" applyBorder="1" applyAlignment="1">
      <alignment vertical="center"/>
    </xf>
    <xf numFmtId="2" fontId="13" fillId="0" borderId="2" xfId="1" applyNumberFormat="1" applyFont="1" applyFill="1" applyBorder="1" applyAlignment="1">
      <alignment vertical="center"/>
    </xf>
    <xf numFmtId="0" fontId="13" fillId="0" borderId="30" xfId="4" applyFont="1" applyFill="1" applyBorder="1" applyAlignment="1">
      <alignment vertical="center" wrapText="1"/>
    </xf>
    <xf numFmtId="0" fontId="13" fillId="0" borderId="15" xfId="1" applyFont="1" applyFill="1" applyBorder="1" applyAlignment="1">
      <alignment vertical="center" wrapText="1"/>
    </xf>
    <xf numFmtId="0" fontId="13" fillId="0" borderId="2" xfId="1" applyFont="1" applyFill="1" applyBorder="1" applyAlignment="1">
      <alignment vertical="center"/>
    </xf>
    <xf numFmtId="164" fontId="13" fillId="0" borderId="2" xfId="1" applyNumberFormat="1" applyFont="1" applyFill="1" applyBorder="1" applyAlignment="1">
      <alignment vertical="center"/>
    </xf>
    <xf numFmtId="0" fontId="13" fillId="0" borderId="12" xfId="1" applyFont="1" applyFill="1" applyBorder="1" applyAlignment="1">
      <alignment vertical="center" wrapText="1"/>
    </xf>
    <xf numFmtId="0" fontId="13" fillId="0" borderId="18" xfId="1" applyFont="1" applyFill="1" applyBorder="1" applyAlignment="1">
      <alignment vertical="center"/>
    </xf>
    <xf numFmtId="0" fontId="13" fillId="0" borderId="35" xfId="4" applyFont="1" applyFill="1" applyBorder="1" applyAlignment="1">
      <alignment horizontal="left" vertical="center" wrapText="1"/>
    </xf>
    <xf numFmtId="0" fontId="12" fillId="0" borderId="35" xfId="0" applyFont="1" applyBorder="1" applyAlignment="1">
      <alignment vertical="center"/>
    </xf>
    <xf numFmtId="0" fontId="13" fillId="0" borderId="5" xfId="4" applyFont="1" applyFill="1" applyBorder="1" applyAlignment="1">
      <alignment horizontal="left" vertical="center" wrapText="1"/>
    </xf>
    <xf numFmtId="0" fontId="13" fillId="0" borderId="47" xfId="1" applyFont="1" applyFill="1" applyBorder="1" applyAlignment="1">
      <alignment vertical="center"/>
    </xf>
    <xf numFmtId="3" fontId="13" fillId="0" borderId="41" xfId="1" applyNumberFormat="1" applyFont="1" applyFill="1" applyBorder="1" applyAlignment="1">
      <alignment vertical="center"/>
    </xf>
    <xf numFmtId="0" fontId="9" fillId="0" borderId="0" xfId="0" applyFont="1"/>
    <xf numFmtId="0" fontId="21" fillId="0" borderId="37" xfId="5" applyFont="1" applyFill="1" applyBorder="1" applyAlignment="1">
      <alignment vertical="center" wrapText="1"/>
    </xf>
    <xf numFmtId="0" fontId="13" fillId="0" borderId="12" xfId="1" applyFont="1" applyFill="1" applyBorder="1" applyAlignment="1">
      <alignment vertical="center"/>
    </xf>
    <xf numFmtId="0" fontId="13" fillId="0" borderId="20" xfId="1" applyFont="1" applyFill="1" applyBorder="1" applyAlignment="1">
      <alignment vertical="center"/>
    </xf>
    <xf numFmtId="0" fontId="7" fillId="0" borderId="30" xfId="0" applyFont="1" applyBorder="1" applyAlignment="1">
      <alignment vertical="center" wrapText="1"/>
    </xf>
    <xf numFmtId="0" fontId="13" fillId="0" borderId="0" xfId="4" applyFont="1" applyFill="1" applyBorder="1" applyAlignment="1">
      <alignment horizontal="left" vertical="center" wrapText="1"/>
    </xf>
    <xf numFmtId="0" fontId="13" fillId="0" borderId="0" xfId="4" applyFont="1" applyFill="1" applyBorder="1" applyAlignment="1">
      <alignment vertical="center" wrapText="1"/>
    </xf>
    <xf numFmtId="164" fontId="13" fillId="0" borderId="0" xfId="1" applyNumberFormat="1" applyFont="1" applyFill="1" applyBorder="1" applyAlignment="1">
      <alignment vertical="center"/>
    </xf>
    <xf numFmtId="0" fontId="13" fillId="0" borderId="0" xfId="0" applyFont="1" applyAlignment="1">
      <alignment vertical="center" wrapText="1"/>
    </xf>
    <xf numFmtId="1" fontId="13" fillId="0" borderId="18" xfId="1" applyNumberFormat="1" applyFont="1" applyFill="1" applyBorder="1" applyAlignment="1">
      <alignment vertical="center"/>
    </xf>
    <xf numFmtId="0" fontId="13" fillId="0" borderId="38" xfId="0" applyFont="1" applyBorder="1" applyAlignment="1">
      <alignment vertical="center" wrapText="1"/>
    </xf>
    <xf numFmtId="0" fontId="21" fillId="0" borderId="7" xfId="5" applyFont="1" applyFill="1" applyBorder="1" applyAlignment="1">
      <alignment vertical="center" wrapText="1"/>
    </xf>
    <xf numFmtId="0" fontId="16" fillId="0" borderId="0" xfId="0" applyFont="1" applyAlignment="1">
      <alignment vertical="center" wrapText="1"/>
    </xf>
    <xf numFmtId="0" fontId="21" fillId="0" borderId="0" xfId="5" applyFont="1" applyFill="1" applyBorder="1" applyAlignment="1">
      <alignment vertical="center" wrapText="1"/>
    </xf>
    <xf numFmtId="0" fontId="23" fillId="0" borderId="0" xfId="5" applyFont="1" applyFill="1" applyBorder="1" applyAlignment="1">
      <alignment horizontal="left" vertical="center" wrapText="1"/>
    </xf>
    <xf numFmtId="0" fontId="7" fillId="0" borderId="0" xfId="0" applyFont="1" applyAlignment="1">
      <alignment horizontal="left" vertical="center" wrapText="1"/>
    </xf>
    <xf numFmtId="0" fontId="24" fillId="0" borderId="0" xfId="0" applyFont="1"/>
    <xf numFmtId="0" fontId="0" fillId="0" borderId="0" xfId="0" applyAlignment="1">
      <alignment vertical="center"/>
    </xf>
    <xf numFmtId="0" fontId="7" fillId="0" borderId="0" xfId="0" applyFont="1" applyAlignment="1">
      <alignment horizontal="left" vertical="center"/>
    </xf>
    <xf numFmtId="165" fontId="13" fillId="0" borderId="2" xfId="1" applyNumberFormat="1" applyFont="1" applyFill="1" applyBorder="1" applyAlignment="1">
      <alignment vertical="center"/>
    </xf>
    <xf numFmtId="164" fontId="13" fillId="0" borderId="18" xfId="1" applyNumberFormat="1" applyFont="1" applyFill="1" applyBorder="1" applyAlignment="1">
      <alignment vertical="center"/>
    </xf>
    <xf numFmtId="166" fontId="13" fillId="0" borderId="2" xfId="1" applyNumberFormat="1" applyFont="1" applyFill="1" applyBorder="1" applyAlignment="1">
      <alignment vertical="center"/>
    </xf>
    <xf numFmtId="166" fontId="13" fillId="0" borderId="18" xfId="1" applyNumberFormat="1" applyFont="1" applyFill="1" applyBorder="1" applyAlignment="1">
      <alignment vertical="center"/>
    </xf>
    <xf numFmtId="0" fontId="26" fillId="0" borderId="0" xfId="0" applyFont="1" applyAlignment="1">
      <alignment vertical="center"/>
    </xf>
    <xf numFmtId="0" fontId="17" fillId="0" borderId="13" xfId="0" applyFont="1" applyBorder="1" applyAlignment="1">
      <alignment vertical="center"/>
    </xf>
    <xf numFmtId="0" fontId="17" fillId="0" borderId="27" xfId="0" applyFont="1" applyBorder="1" applyAlignment="1">
      <alignment horizontal="left" vertical="center" wrapText="1"/>
    </xf>
    <xf numFmtId="0" fontId="17" fillId="0" borderId="24" xfId="0" applyFont="1" applyBorder="1" applyAlignment="1">
      <alignment horizontal="left" vertical="center"/>
    </xf>
    <xf numFmtId="0" fontId="14" fillId="0" borderId="0" xfId="0" applyFont="1" applyAlignment="1">
      <alignment vertical="center" wrapText="1"/>
    </xf>
    <xf numFmtId="0" fontId="13" fillId="0" borderId="0" xfId="1" applyFont="1" applyFill="1" applyBorder="1" applyAlignment="1">
      <alignment horizontal="right" vertical="center"/>
    </xf>
    <xf numFmtId="0" fontId="18" fillId="0" borderId="44" xfId="0" applyFont="1" applyBorder="1" applyAlignment="1">
      <alignment vertical="center"/>
    </xf>
    <xf numFmtId="0" fontId="18" fillId="0" borderId="33" xfId="0" applyFont="1" applyBorder="1" applyAlignment="1">
      <alignment vertical="center"/>
    </xf>
    <xf numFmtId="0" fontId="12" fillId="0" borderId="35" xfId="4" applyFont="1" applyFill="1" applyBorder="1" applyAlignment="1">
      <alignment horizontal="left" vertical="center" wrapText="1"/>
    </xf>
    <xf numFmtId="0" fontId="17" fillId="0" borderId="0" xfId="0" applyFont="1"/>
    <xf numFmtId="0" fontId="8" fillId="0" borderId="0" xfId="0" applyFont="1" applyAlignment="1">
      <alignment horizontal="left"/>
    </xf>
    <xf numFmtId="0" fontId="13" fillId="0" borderId="30" xfId="4" applyFont="1" applyFill="1" applyBorder="1" applyAlignment="1">
      <alignment horizontal="left" vertical="center" wrapText="1" indent="1"/>
    </xf>
    <xf numFmtId="0" fontId="13" fillId="0" borderId="30" xfId="4" applyFont="1" applyFill="1" applyBorder="1" applyAlignment="1">
      <alignment horizontal="left" vertical="center" wrapText="1" indent="3"/>
    </xf>
    <xf numFmtId="0" fontId="7" fillId="0" borderId="35" xfId="0" applyFont="1" applyBorder="1" applyAlignment="1">
      <alignment horizontal="left" vertical="center" indent="1"/>
    </xf>
    <xf numFmtId="0" fontId="7" fillId="0" borderId="35" xfId="0" applyFont="1" applyBorder="1" applyAlignment="1">
      <alignment horizontal="left" vertical="center" indent="3"/>
    </xf>
    <xf numFmtId="0" fontId="7" fillId="0" borderId="5" xfId="0" applyFont="1" applyBorder="1" applyAlignment="1">
      <alignment horizontal="left" vertical="center" indent="3"/>
    </xf>
    <xf numFmtId="0" fontId="7" fillId="0" borderId="5" xfId="0" applyFont="1" applyBorder="1" applyAlignment="1">
      <alignment horizontal="left" vertical="center" indent="6"/>
    </xf>
    <xf numFmtId="0" fontId="17" fillId="0" borderId="37" xfId="0" applyFont="1" applyBorder="1" applyAlignment="1">
      <alignment vertical="center"/>
    </xf>
    <xf numFmtId="0" fontId="13" fillId="0" borderId="25" xfId="1" applyFont="1" applyFill="1" applyBorder="1" applyAlignment="1">
      <alignment vertical="center" wrapText="1"/>
    </xf>
    <xf numFmtId="0" fontId="21" fillId="0" borderId="21" xfId="5" applyFont="1" applyFill="1" applyBorder="1" applyAlignment="1">
      <alignment vertical="center" wrapText="1"/>
    </xf>
    <xf numFmtId="3" fontId="13" fillId="0" borderId="50" xfId="1" applyNumberFormat="1" applyFont="1" applyFill="1" applyBorder="1" applyAlignment="1">
      <alignment vertical="center"/>
    </xf>
    <xf numFmtId="2" fontId="13" fillId="0" borderId="18" xfId="1" applyNumberFormat="1" applyFont="1" applyFill="1" applyBorder="1" applyAlignment="1">
      <alignment vertical="center"/>
    </xf>
    <xf numFmtId="0" fontId="7" fillId="0" borderId="35" xfId="0" applyFont="1" applyBorder="1" applyAlignment="1">
      <alignment horizontal="left" vertical="center" wrapText="1" indent="3"/>
    </xf>
    <xf numFmtId="0" fontId="7" fillId="0" borderId="38" xfId="0" applyFont="1" applyBorder="1" applyAlignment="1">
      <alignment horizontal="left" vertical="center" wrapText="1" indent="3"/>
    </xf>
    <xf numFmtId="0" fontId="13" fillId="0" borderId="30" xfId="0" applyFont="1" applyBorder="1" applyAlignment="1">
      <alignment horizontal="left" vertical="center" wrapText="1" indent="3"/>
    </xf>
    <xf numFmtId="0" fontId="13" fillId="0" borderId="30" xfId="0" applyFont="1" applyBorder="1" applyAlignment="1">
      <alignment horizontal="left" vertical="center" wrapText="1" indent="6"/>
    </xf>
    <xf numFmtId="0" fontId="13" fillId="0" borderId="30" xfId="4" applyFont="1" applyFill="1" applyBorder="1" applyAlignment="1">
      <alignment horizontal="left" vertical="center" wrapText="1" indent="6"/>
    </xf>
    <xf numFmtId="0" fontId="7" fillId="0" borderId="30" xfId="0" applyFont="1" applyBorder="1" applyAlignment="1">
      <alignment horizontal="left" vertical="center" indent="6"/>
    </xf>
    <xf numFmtId="0" fontId="12" fillId="0" borderId="30" xfId="4" applyFont="1" applyFill="1" applyBorder="1" applyAlignment="1">
      <alignment horizontal="left" vertical="center" wrapText="1" indent="3"/>
    </xf>
    <xf numFmtId="0" fontId="12" fillId="0" borderId="35" xfId="0" applyFont="1" applyBorder="1" applyAlignment="1">
      <alignment horizontal="left" vertical="center" indent="3"/>
    </xf>
    <xf numFmtId="0" fontId="13" fillId="0" borderId="35" xfId="4" applyFont="1" applyFill="1" applyBorder="1" applyAlignment="1">
      <alignment horizontal="left" vertical="center" wrapText="1" indent="1"/>
    </xf>
    <xf numFmtId="0" fontId="13" fillId="0" borderId="35" xfId="4" applyFont="1" applyFill="1" applyBorder="1" applyAlignment="1">
      <alignment horizontal="left" vertical="center" wrapText="1" indent="3"/>
    </xf>
    <xf numFmtId="0" fontId="13" fillId="0" borderId="35" xfId="0" applyFont="1" applyBorder="1" applyAlignment="1">
      <alignment horizontal="left" vertical="center" wrapText="1" indent="6"/>
    </xf>
    <xf numFmtId="0" fontId="12" fillId="0" borderId="37" xfId="0" applyFont="1" applyBorder="1" applyAlignment="1">
      <alignment vertical="center"/>
    </xf>
    <xf numFmtId="0" fontId="13" fillId="0" borderId="6" xfId="4" applyFont="1" applyFill="1" applyBorder="1" applyAlignment="1">
      <alignment horizontal="left" vertical="center" wrapText="1" indent="2"/>
    </xf>
    <xf numFmtId="0" fontId="13" fillId="0" borderId="35" xfId="0" applyFont="1" applyBorder="1" applyAlignment="1">
      <alignment horizontal="left" vertical="center" wrapText="1" indent="9"/>
    </xf>
    <xf numFmtId="0" fontId="13" fillId="0" borderId="38" xfId="4" applyFont="1" applyFill="1" applyBorder="1" applyAlignment="1">
      <alignment horizontal="left" vertical="center" wrapText="1" indent="1"/>
    </xf>
    <xf numFmtId="0" fontId="13" fillId="0" borderId="31" xfId="4" applyFont="1" applyFill="1" applyBorder="1" applyAlignment="1">
      <alignment horizontal="left" vertical="center" wrapText="1" indent="3"/>
    </xf>
    <xf numFmtId="0" fontId="7" fillId="0" borderId="53" xfId="0" applyFont="1" applyBorder="1" applyAlignment="1">
      <alignment horizontal="left" vertical="center" indent="4"/>
    </xf>
    <xf numFmtId="0" fontId="13" fillId="0" borderId="7" xfId="1" applyFont="1" applyFill="1" applyBorder="1" applyAlignment="1">
      <alignment vertical="center" wrapText="1"/>
    </xf>
    <xf numFmtId="0" fontId="17" fillId="0" borderId="54" xfId="0" applyFont="1" applyBorder="1" applyAlignment="1">
      <alignment vertical="center"/>
    </xf>
    <xf numFmtId="0" fontId="16" fillId="0" borderId="13" xfId="0" applyFont="1" applyBorder="1" applyAlignment="1">
      <alignment vertical="center"/>
    </xf>
    <xf numFmtId="0" fontId="7" fillId="0" borderId="30" xfId="0" applyFont="1" applyBorder="1" applyAlignment="1">
      <alignment horizontal="left" vertical="center" wrapText="1" indent="3"/>
    </xf>
    <xf numFmtId="0" fontId="7" fillId="0" borderId="31" xfId="0" applyFont="1" applyBorder="1" applyAlignment="1">
      <alignment horizontal="left" vertical="center" wrapText="1" indent="3"/>
    </xf>
    <xf numFmtId="0" fontId="13" fillId="0" borderId="39" xfId="1" applyFont="1" applyFill="1" applyBorder="1" applyAlignment="1">
      <alignment vertical="center" wrapText="1"/>
    </xf>
    <xf numFmtId="0" fontId="13" fillId="0" borderId="4" xfId="1" applyFont="1" applyFill="1" applyBorder="1" applyAlignment="1">
      <alignment vertical="center"/>
    </xf>
    <xf numFmtId="0" fontId="13" fillId="0" borderId="35" xfId="1" applyFont="1" applyFill="1" applyBorder="1" applyAlignment="1">
      <alignment vertical="center" wrapText="1"/>
    </xf>
    <xf numFmtId="0" fontId="13" fillId="0" borderId="11" xfId="1" applyFont="1" applyFill="1" applyBorder="1" applyAlignment="1">
      <alignment vertical="center"/>
    </xf>
    <xf numFmtId="3" fontId="13" fillId="0" borderId="50" xfId="1" applyNumberFormat="1" applyFont="1" applyFill="1" applyBorder="1" applyAlignment="1">
      <alignment horizontal="right" vertical="center"/>
    </xf>
    <xf numFmtId="0" fontId="13" fillId="0" borderId="11" xfId="1" applyFont="1" applyFill="1" applyBorder="1" applyAlignment="1">
      <alignment vertical="center" wrapText="1"/>
    </xf>
    <xf numFmtId="0" fontId="13" fillId="0" borderId="21" xfId="0" applyFont="1" applyBorder="1" applyAlignment="1">
      <alignment vertical="center" wrapText="1"/>
    </xf>
    <xf numFmtId="0" fontId="13" fillId="0" borderId="52" xfId="0" applyFont="1" applyBorder="1" applyAlignment="1">
      <alignment vertical="center"/>
    </xf>
    <xf numFmtId="0" fontId="13" fillId="0" borderId="35" xfId="3" applyFont="1" applyFill="1" applyBorder="1" applyAlignment="1">
      <alignment vertical="center" wrapText="1"/>
    </xf>
    <xf numFmtId="0" fontId="13" fillId="0" borderId="11" xfId="3" applyFont="1" applyFill="1" applyBorder="1" applyAlignment="1">
      <alignment vertical="center"/>
    </xf>
    <xf numFmtId="0" fontId="13" fillId="0" borderId="35" xfId="2" applyFont="1" applyFill="1" applyBorder="1" applyAlignment="1">
      <alignment vertical="center" wrapText="1"/>
    </xf>
    <xf numFmtId="0" fontId="13" fillId="0" borderId="11" xfId="2" applyFont="1" applyFill="1" applyBorder="1" applyAlignment="1">
      <alignment vertical="center"/>
    </xf>
    <xf numFmtId="0" fontId="13" fillId="0" borderId="37" xfId="2" applyFont="1" applyFill="1" applyBorder="1" applyAlignment="1">
      <alignment vertical="center" wrapText="1"/>
    </xf>
    <xf numFmtId="0" fontId="13" fillId="0" borderId="45" xfId="0" applyFont="1" applyBorder="1" applyAlignment="1">
      <alignment vertical="center" wrapText="1"/>
    </xf>
    <xf numFmtId="164" fontId="13" fillId="0" borderId="2" xfId="1" applyNumberFormat="1" applyFont="1" applyFill="1" applyBorder="1" applyAlignment="1">
      <alignment horizontal="right" vertical="center"/>
    </xf>
    <xf numFmtId="0" fontId="13" fillId="0" borderId="4" xfId="0" applyFont="1" applyBorder="1" applyAlignment="1">
      <alignment vertical="center"/>
    </xf>
    <xf numFmtId="0" fontId="13" fillId="0" borderId="6" xfId="0" applyFont="1" applyBorder="1" applyAlignment="1">
      <alignment vertical="center"/>
    </xf>
    <xf numFmtId="0" fontId="13" fillId="0" borderId="35" xfId="1" applyFont="1" applyFill="1" applyBorder="1" applyAlignment="1">
      <alignment vertical="center"/>
    </xf>
    <xf numFmtId="0" fontId="13" fillId="0" borderId="35" xfId="0" applyFont="1" applyBorder="1" applyAlignment="1">
      <alignment vertical="center"/>
    </xf>
    <xf numFmtId="0" fontId="13" fillId="0" borderId="11" xfId="0" applyFont="1" applyBorder="1" applyAlignment="1">
      <alignment vertical="center"/>
    </xf>
    <xf numFmtId="0" fontId="13" fillId="0" borderId="2" xfId="2" applyFont="1" applyFill="1" applyBorder="1" applyAlignment="1">
      <alignment horizontal="right" vertical="center"/>
    </xf>
    <xf numFmtId="0" fontId="13" fillId="0" borderId="3" xfId="1" applyFont="1" applyFill="1" applyBorder="1" applyAlignment="1">
      <alignment horizontal="right" vertical="center"/>
    </xf>
    <xf numFmtId="0" fontId="13" fillId="0" borderId="16" xfId="2" applyFont="1" applyFill="1" applyBorder="1" applyAlignment="1">
      <alignment horizontal="right" vertical="center" wrapText="1"/>
    </xf>
    <xf numFmtId="0" fontId="13" fillId="0" borderId="30" xfId="4" applyFont="1" applyFill="1" applyBorder="1" applyAlignment="1">
      <alignment horizontal="left" vertical="center" wrapText="1" indent="4"/>
    </xf>
    <xf numFmtId="0" fontId="13" fillId="0" borderId="30" xfId="4" applyFont="1" applyFill="1" applyBorder="1" applyAlignment="1">
      <alignment horizontal="left" vertical="center" wrapText="1" indent="9"/>
    </xf>
    <xf numFmtId="164" fontId="13" fillId="0" borderId="11" xfId="1" applyNumberFormat="1" applyFont="1" applyFill="1" applyBorder="1" applyAlignment="1">
      <alignment vertical="center"/>
    </xf>
    <xf numFmtId="0" fontId="12" fillId="0" borderId="30" xfId="4" applyFont="1" applyFill="1" applyBorder="1" applyAlignment="1">
      <alignment vertical="center" wrapText="1"/>
    </xf>
    <xf numFmtId="0" fontId="12" fillId="0" borderId="44" xfId="4" applyFont="1" applyFill="1" applyBorder="1" applyAlignment="1">
      <alignment horizontal="left" vertical="center" wrapText="1"/>
    </xf>
    <xf numFmtId="0" fontId="13" fillId="0" borderId="0" xfId="1" applyFont="1" applyFill="1" applyBorder="1" applyAlignment="1">
      <alignment horizontal="left" vertical="center"/>
    </xf>
    <xf numFmtId="3" fontId="13" fillId="0" borderId="0" xfId="6" applyNumberFormat="1" applyFont="1" applyFill="1" applyBorder="1" applyAlignment="1">
      <alignment horizontal="right" vertical="center"/>
    </xf>
    <xf numFmtId="0" fontId="7" fillId="0" borderId="0" xfId="0" applyFont="1" applyAlignment="1">
      <alignment horizontal="right" vertical="center" wrapText="1"/>
    </xf>
    <xf numFmtId="0" fontId="13" fillId="0" borderId="0" xfId="0" applyFont="1" applyAlignment="1">
      <alignment horizontal="right" vertical="center"/>
    </xf>
    <xf numFmtId="0" fontId="15" fillId="0" borderId="53" xfId="0" applyFont="1" applyBorder="1" applyAlignment="1">
      <alignment vertical="center"/>
    </xf>
    <xf numFmtId="0" fontId="18" fillId="0" borderId="6" xfId="0" applyFont="1" applyBorder="1" applyAlignment="1">
      <alignment vertical="center"/>
    </xf>
    <xf numFmtId="167" fontId="13" fillId="0" borderId="2" xfId="1" applyNumberFormat="1" applyFont="1" applyFill="1" applyBorder="1" applyAlignment="1">
      <alignment vertical="center"/>
    </xf>
    <xf numFmtId="164" fontId="13" fillId="0" borderId="18" xfId="1" applyNumberFormat="1" applyFont="1" applyFill="1" applyBorder="1" applyAlignment="1">
      <alignment horizontal="right" vertical="center"/>
    </xf>
    <xf numFmtId="0" fontId="13" fillId="0" borderId="2" xfId="1" applyFont="1" applyFill="1" applyBorder="1" applyAlignment="1">
      <alignment horizontal="right" vertical="center"/>
    </xf>
    <xf numFmtId="0" fontId="13" fillId="0" borderId="18" xfId="1" applyFont="1" applyFill="1" applyBorder="1" applyAlignment="1">
      <alignment horizontal="right" vertical="center"/>
    </xf>
    <xf numFmtId="0" fontId="13" fillId="0" borderId="55" xfId="4" applyFont="1" applyFill="1" applyBorder="1" applyAlignment="1">
      <alignment vertical="center" wrapText="1"/>
    </xf>
    <xf numFmtId="0" fontId="13" fillId="0" borderId="58" xfId="1" applyFont="1" applyFill="1" applyBorder="1" applyAlignment="1">
      <alignment vertical="center"/>
    </xf>
    <xf numFmtId="0" fontId="29" fillId="0" borderId="30" xfId="2" applyFont="1" applyFill="1" applyBorder="1" applyAlignment="1">
      <alignment vertical="center" wrapText="1"/>
    </xf>
    <xf numFmtId="0" fontId="13" fillId="0" borderId="44" xfId="0" applyFont="1" applyBorder="1" applyAlignment="1">
      <alignment vertical="center" wrapText="1"/>
    </xf>
    <xf numFmtId="0" fontId="13" fillId="0" borderId="59" xfId="1" applyFont="1" applyFill="1" applyBorder="1" applyAlignment="1">
      <alignment vertical="center"/>
    </xf>
    <xf numFmtId="0" fontId="29" fillId="0" borderId="30" xfId="4" applyFont="1" applyFill="1" applyBorder="1" applyAlignment="1">
      <alignment vertical="center" wrapText="1"/>
    </xf>
    <xf numFmtId="0" fontId="13" fillId="0" borderId="33" xfId="4" applyFont="1" applyFill="1" applyBorder="1" applyAlignment="1">
      <alignment vertical="center" wrapText="1"/>
    </xf>
    <xf numFmtId="0" fontId="13" fillId="0" borderId="60" xfId="1" applyFont="1" applyFill="1" applyBorder="1" applyAlignment="1">
      <alignment vertical="center"/>
    </xf>
    <xf numFmtId="0" fontId="13" fillId="0" borderId="61" xfId="1" applyFont="1" applyFill="1" applyBorder="1" applyAlignment="1">
      <alignment vertical="center"/>
    </xf>
    <xf numFmtId="0" fontId="13" fillId="0" borderId="30" xfId="4" applyFont="1" applyFill="1" applyBorder="1" applyAlignment="1">
      <alignment horizontal="left" vertical="center" wrapText="1" indent="2"/>
    </xf>
    <xf numFmtId="0" fontId="13" fillId="0" borderId="31" xfId="4" applyFont="1" applyFill="1" applyBorder="1" applyAlignment="1">
      <alignment horizontal="left" vertical="center" wrapText="1" indent="2"/>
    </xf>
    <xf numFmtId="0" fontId="13" fillId="0" borderId="41" xfId="1" applyFont="1" applyFill="1" applyBorder="1" applyAlignment="1">
      <alignment vertical="center"/>
    </xf>
    <xf numFmtId="3" fontId="13" fillId="0" borderId="18" xfId="2" applyNumberFormat="1" applyFont="1" applyFill="1" applyBorder="1" applyAlignment="1">
      <alignment vertical="center"/>
    </xf>
    <xf numFmtId="0" fontId="32" fillId="0" borderId="0" xfId="0" applyFont="1" applyAlignment="1">
      <alignment vertical="center"/>
    </xf>
    <xf numFmtId="0" fontId="31" fillId="0" borderId="0" xfId="1" applyFont="1" applyFill="1" applyBorder="1" applyAlignment="1">
      <alignment vertical="center"/>
    </xf>
    <xf numFmtId="0" fontId="31" fillId="0" borderId="0" xfId="0" applyFont="1" applyAlignment="1">
      <alignment vertical="center" wrapText="1"/>
    </xf>
    <xf numFmtId="0" fontId="13" fillId="0" borderId="37" xfId="0" applyFont="1" applyBorder="1" applyAlignment="1">
      <alignment vertical="center" wrapText="1"/>
    </xf>
    <xf numFmtId="0" fontId="13" fillId="0" borderId="25" xfId="1" applyFont="1" applyFill="1" applyBorder="1" applyAlignment="1">
      <alignment vertical="center"/>
    </xf>
    <xf numFmtId="0" fontId="13" fillId="0" borderId="50" xfId="1" applyFont="1" applyFill="1" applyBorder="1" applyAlignment="1">
      <alignment horizontal="right" vertical="center"/>
    </xf>
    <xf numFmtId="0" fontId="13" fillId="0" borderId="31" xfId="2" applyFont="1" applyFill="1" applyBorder="1" applyAlignment="1">
      <alignment vertical="center" wrapText="1"/>
    </xf>
    <xf numFmtId="0" fontId="21" fillId="0" borderId="53" xfId="5" applyFont="1" applyFill="1" applyBorder="1" applyAlignment="1">
      <alignment vertical="center" wrapText="1"/>
    </xf>
    <xf numFmtId="0" fontId="19" fillId="0" borderId="7" xfId="0" applyFont="1" applyBorder="1" applyAlignment="1">
      <alignment horizontal="left" vertical="center" wrapText="1"/>
    </xf>
    <xf numFmtId="0" fontId="7" fillId="0" borderId="36" xfId="0" applyFont="1" applyBorder="1" applyAlignment="1">
      <alignment vertical="center"/>
    </xf>
    <xf numFmtId="0" fontId="12" fillId="0" borderId="23" xfId="0" applyFont="1" applyBorder="1" applyAlignment="1">
      <alignment vertical="center"/>
    </xf>
    <xf numFmtId="0" fontId="13" fillId="0" borderId="7" xfId="0" applyFont="1" applyBorder="1" applyAlignment="1">
      <alignment horizontal="left" vertical="center"/>
    </xf>
    <xf numFmtId="0" fontId="13" fillId="0" borderId="36" xfId="0" applyFont="1" applyBorder="1" applyAlignment="1">
      <alignment horizontal="left" vertical="center"/>
    </xf>
    <xf numFmtId="0" fontId="12" fillId="0" borderId="27" xfId="0" applyFont="1" applyBorder="1" applyAlignment="1">
      <alignment vertical="center"/>
    </xf>
    <xf numFmtId="0" fontId="12" fillId="0" borderId="13" xfId="0" applyFont="1" applyBorder="1" applyAlignment="1">
      <alignment vertical="center"/>
    </xf>
    <xf numFmtId="0" fontId="17" fillId="0" borderId="30" xfId="0" applyFont="1" applyBorder="1" applyAlignment="1">
      <alignment vertical="center" wrapText="1"/>
    </xf>
    <xf numFmtId="0" fontId="7" fillId="0" borderId="30" xfId="0" applyFont="1" applyBorder="1" applyAlignment="1">
      <alignment horizontal="left" vertical="center" wrapText="1" indent="6"/>
    </xf>
    <xf numFmtId="0" fontId="13" fillId="0" borderId="30" xfId="4" applyFont="1" applyFill="1" applyBorder="1" applyAlignment="1">
      <alignment horizontal="left" vertical="center" wrapText="1"/>
    </xf>
    <xf numFmtId="0" fontId="7" fillId="0" borderId="15" xfId="1" applyFont="1" applyFill="1" applyBorder="1" applyAlignment="1">
      <alignment vertical="center" wrapText="1"/>
    </xf>
    <xf numFmtId="0" fontId="7" fillId="0" borderId="2" xfId="1" applyFont="1" applyFill="1" applyBorder="1" applyAlignment="1">
      <alignment vertical="center"/>
    </xf>
    <xf numFmtId="0" fontId="7" fillId="0" borderId="31" xfId="0" applyFont="1" applyBorder="1" applyAlignment="1">
      <alignment vertical="center" wrapText="1"/>
    </xf>
    <xf numFmtId="0" fontId="7" fillId="0" borderId="17" xfId="1" applyFont="1" applyFill="1" applyBorder="1" applyAlignment="1">
      <alignment vertical="center" wrapText="1"/>
    </xf>
    <xf numFmtId="0" fontId="7" fillId="0" borderId="35" xfId="0" applyFont="1" applyBorder="1" applyAlignment="1">
      <alignment vertical="center" wrapText="1"/>
    </xf>
    <xf numFmtId="0" fontId="12" fillId="0" borderId="35" xfId="0" applyFont="1" applyBorder="1" applyAlignment="1">
      <alignment vertical="center" wrapText="1"/>
    </xf>
    <xf numFmtId="0" fontId="33" fillId="0" borderId="0" xfId="0" applyFont="1"/>
    <xf numFmtId="0" fontId="30" fillId="0" borderId="0" xfId="0" applyFont="1"/>
    <xf numFmtId="0" fontId="7" fillId="0" borderId="38" xfId="0" applyFont="1" applyBorder="1" applyAlignment="1">
      <alignment vertical="center" wrapText="1"/>
    </xf>
    <xf numFmtId="0" fontId="12" fillId="0" borderId="5" xfId="4" applyFont="1" applyFill="1" applyBorder="1" applyAlignment="1">
      <alignment horizontal="left" vertical="center" wrapText="1"/>
    </xf>
    <xf numFmtId="0" fontId="12" fillId="0" borderId="39" xfId="0" applyFont="1" applyBorder="1" applyAlignment="1">
      <alignment vertical="center" wrapText="1"/>
    </xf>
    <xf numFmtId="0" fontId="7" fillId="0" borderId="22" xfId="0" applyFont="1" applyBorder="1" applyAlignment="1">
      <alignment vertical="center" wrapText="1"/>
    </xf>
    <xf numFmtId="0" fontId="12" fillId="0" borderId="24" xfId="0" applyFont="1" applyBorder="1" applyAlignment="1">
      <alignment horizontal="left" vertical="center"/>
    </xf>
    <xf numFmtId="0" fontId="13" fillId="0" borderId="16" xfId="1" applyFont="1" applyFill="1" applyBorder="1" applyAlignment="1">
      <alignment horizontal="right" vertical="center"/>
    </xf>
    <xf numFmtId="0" fontId="13" fillId="0" borderId="19" xfId="1" applyFont="1" applyFill="1" applyBorder="1" applyAlignment="1">
      <alignment horizontal="right" vertical="center"/>
    </xf>
    <xf numFmtId="0" fontId="13" fillId="0" borderId="22" xfId="0" applyFont="1" applyBorder="1" applyAlignment="1">
      <alignment vertical="center"/>
    </xf>
    <xf numFmtId="0" fontId="13" fillId="0" borderId="16" xfId="2" applyFont="1" applyFill="1" applyBorder="1" applyAlignment="1">
      <alignment horizontal="right" vertical="center"/>
    </xf>
    <xf numFmtId="0" fontId="13" fillId="0" borderId="9" xfId="2" applyFont="1" applyFill="1" applyBorder="1" applyAlignment="1">
      <alignment horizontal="right" vertical="center"/>
    </xf>
    <xf numFmtId="0" fontId="31" fillId="0" borderId="62" xfId="2" applyFont="1" applyFill="1" applyBorder="1" applyAlignment="1">
      <alignment horizontal="right" vertical="center"/>
    </xf>
    <xf numFmtId="0" fontId="13" fillId="0" borderId="16" xfId="0" applyFont="1" applyBorder="1" applyAlignment="1">
      <alignment horizontal="right" vertical="center"/>
    </xf>
    <xf numFmtId="0" fontId="13" fillId="0" borderId="22" xfId="0" applyFont="1" applyBorder="1" applyAlignment="1">
      <alignment horizontal="right" vertical="center"/>
    </xf>
    <xf numFmtId="0" fontId="13" fillId="0" borderId="19" xfId="0" applyFont="1" applyBorder="1" applyAlignment="1">
      <alignment horizontal="right" vertical="center"/>
    </xf>
    <xf numFmtId="0" fontId="21" fillId="0" borderId="36" xfId="5" applyFont="1" applyFill="1" applyBorder="1" applyAlignment="1">
      <alignment vertical="center" wrapText="1"/>
    </xf>
    <xf numFmtId="0" fontId="13" fillId="0" borderId="28" xfId="0" applyFont="1" applyBorder="1" applyAlignment="1">
      <alignment horizontal="right" vertical="center"/>
    </xf>
    <xf numFmtId="0" fontId="13" fillId="0" borderId="16" xfId="1" applyFont="1" applyFill="1" applyBorder="1" applyAlignment="1">
      <alignment horizontal="right" vertical="center" wrapText="1"/>
    </xf>
    <xf numFmtId="0" fontId="13" fillId="0" borderId="26" xfId="0" applyFont="1" applyBorder="1" applyAlignment="1">
      <alignment horizontal="right" vertical="center"/>
    </xf>
    <xf numFmtId="49" fontId="13" fillId="0" borderId="0" xfId="1" applyNumberFormat="1" applyFont="1" applyFill="1" applyBorder="1" applyAlignment="1">
      <alignment horizontal="right" vertical="center"/>
    </xf>
    <xf numFmtId="0" fontId="19" fillId="0" borderId="0" xfId="1" applyFont="1" applyFill="1" applyBorder="1" applyAlignment="1">
      <alignment horizontal="right" vertical="center" wrapText="1"/>
    </xf>
    <xf numFmtId="49" fontId="13" fillId="0" borderId="34" xfId="1" applyNumberFormat="1" applyFont="1" applyFill="1" applyBorder="1" applyAlignment="1">
      <alignment horizontal="right" vertical="center" wrapText="1"/>
    </xf>
    <xf numFmtId="49" fontId="13" fillId="0" borderId="19" xfId="1" applyNumberFormat="1" applyFont="1" applyFill="1" applyBorder="1" applyAlignment="1">
      <alignment horizontal="right" vertical="center" wrapText="1"/>
    </xf>
    <xf numFmtId="0" fontId="21" fillId="0" borderId="46" xfId="5" applyFont="1" applyFill="1" applyBorder="1" applyAlignment="1">
      <alignment vertical="center" wrapText="1"/>
    </xf>
    <xf numFmtId="0" fontId="13" fillId="0" borderId="43" xfId="0" applyFont="1" applyBorder="1" applyAlignment="1">
      <alignment horizontal="right" vertical="center"/>
    </xf>
    <xf numFmtId="0" fontId="7" fillId="0" borderId="0" xfId="0" applyFont="1" applyAlignment="1">
      <alignment horizontal="right" vertical="center"/>
    </xf>
    <xf numFmtId="164" fontId="13" fillId="0" borderId="0" xfId="1" applyNumberFormat="1" applyFont="1" applyFill="1" applyBorder="1" applyAlignment="1">
      <alignment horizontal="right" vertical="center"/>
    </xf>
    <xf numFmtId="0" fontId="23" fillId="0" borderId="0" xfId="5" applyFont="1" applyFill="1" applyBorder="1" applyAlignment="1">
      <alignment horizontal="right" vertical="center" wrapText="1"/>
    </xf>
    <xf numFmtId="0" fontId="13" fillId="0" borderId="4" xfId="0" applyFont="1" applyBorder="1" applyAlignment="1">
      <alignment horizontal="right" vertical="center"/>
    </xf>
    <xf numFmtId="166" fontId="13" fillId="0" borderId="2" xfId="1" applyNumberFormat="1" applyFont="1" applyFill="1" applyBorder="1" applyAlignment="1">
      <alignment horizontal="right" vertical="center"/>
    </xf>
    <xf numFmtId="0" fontId="13" fillId="0" borderId="0" xfId="1" applyFont="1" applyFill="1" applyBorder="1" applyAlignment="1">
      <alignment horizontal="right" vertical="center" wrapText="1"/>
    </xf>
    <xf numFmtId="0" fontId="13" fillId="0" borderId="50" xfId="1" applyFont="1" applyFill="1" applyBorder="1" applyAlignment="1">
      <alignment vertical="center"/>
    </xf>
    <xf numFmtId="0" fontId="21" fillId="0" borderId="45" xfId="5" applyFont="1" applyFill="1" applyBorder="1" applyAlignment="1">
      <alignment horizontal="right" vertical="center" wrapText="1"/>
    </xf>
    <xf numFmtId="0" fontId="13" fillId="0" borderId="11" xfId="0" applyFont="1" applyBorder="1" applyAlignment="1">
      <alignment horizontal="right" vertical="center"/>
    </xf>
    <xf numFmtId="0" fontId="13" fillId="0" borderId="14" xfId="0" applyFont="1" applyBorder="1" applyAlignment="1">
      <alignment vertical="center" wrapText="1"/>
    </xf>
    <xf numFmtId="0" fontId="13" fillId="0" borderId="26" xfId="2" applyFont="1" applyFill="1" applyBorder="1" applyAlignment="1">
      <alignment horizontal="right" vertical="center" wrapText="1"/>
    </xf>
    <xf numFmtId="0" fontId="13" fillId="0" borderId="26" xfId="0" applyFont="1" applyBorder="1" applyAlignment="1">
      <alignment horizontal="right" vertical="center" wrapText="1"/>
    </xf>
    <xf numFmtId="0" fontId="13" fillId="0" borderId="16" xfId="0" applyFont="1" applyBorder="1" applyAlignment="1">
      <alignment horizontal="right" vertical="center" wrapText="1"/>
    </xf>
    <xf numFmtId="0" fontId="13" fillId="0" borderId="22" xfId="0" applyFont="1" applyBorder="1" applyAlignment="1">
      <alignment horizontal="right" vertical="center" wrapText="1"/>
    </xf>
    <xf numFmtId="0" fontId="13" fillId="0" borderId="46" xfId="0" applyFont="1" applyBorder="1" applyAlignment="1">
      <alignment horizontal="right" vertical="center" wrapText="1"/>
    </xf>
    <xf numFmtId="0" fontId="13" fillId="0" borderId="9" xfId="2" applyFont="1" applyFill="1" applyBorder="1" applyAlignment="1">
      <alignment horizontal="right" vertical="center" wrapText="1"/>
    </xf>
    <xf numFmtId="0" fontId="13" fillId="0" borderId="19" xfId="2" applyFont="1" applyFill="1" applyBorder="1" applyAlignment="1">
      <alignment horizontal="right" vertical="center" wrapText="1"/>
    </xf>
    <xf numFmtId="0" fontId="13" fillId="0" borderId="0" xfId="2" applyFont="1" applyFill="1" applyBorder="1" applyAlignment="1">
      <alignment vertical="center" wrapText="1"/>
    </xf>
    <xf numFmtId="0" fontId="17" fillId="0" borderId="8" xfId="0" applyFont="1" applyBorder="1" applyAlignment="1">
      <alignment horizontal="left" vertical="center" wrapText="1"/>
    </xf>
    <xf numFmtId="1" fontId="13" fillId="0" borderId="18" xfId="1" applyNumberFormat="1" applyFont="1" applyFill="1" applyBorder="1" applyAlignment="1">
      <alignment horizontal="right" vertical="center"/>
    </xf>
    <xf numFmtId="0" fontId="13" fillId="0" borderId="7" xfId="1" applyFont="1" applyFill="1" applyBorder="1" applyAlignment="1">
      <alignment vertical="center"/>
    </xf>
    <xf numFmtId="2" fontId="13" fillId="0" borderId="7" xfId="1" applyNumberFormat="1" applyFont="1" applyFill="1" applyBorder="1" applyAlignment="1">
      <alignment vertical="center"/>
    </xf>
    <xf numFmtId="0" fontId="13" fillId="0" borderId="28" xfId="2" applyFont="1" applyFill="1" applyBorder="1" applyAlignment="1">
      <alignment horizontal="right" vertical="center" wrapText="1"/>
    </xf>
    <xf numFmtId="3" fontId="13" fillId="0" borderId="41" xfId="1" applyNumberFormat="1" applyFont="1" applyFill="1" applyBorder="1" applyAlignment="1">
      <alignment horizontal="right" vertical="center"/>
    </xf>
    <xf numFmtId="3" fontId="13" fillId="0" borderId="18" xfId="1" applyNumberFormat="1" applyFont="1" applyFill="1" applyBorder="1" applyAlignment="1">
      <alignment horizontal="right" vertical="center"/>
    </xf>
    <xf numFmtId="0" fontId="13" fillId="0" borderId="19" xfId="1" applyFont="1" applyFill="1" applyBorder="1" applyAlignment="1">
      <alignment horizontal="right" vertical="center" wrapText="1"/>
    </xf>
    <xf numFmtId="3" fontId="13" fillId="0" borderId="10" xfId="0" applyNumberFormat="1" applyFont="1" applyBorder="1" applyAlignment="1">
      <alignment vertical="center" wrapText="1"/>
    </xf>
    <xf numFmtId="0" fontId="12" fillId="0" borderId="43" xfId="0" applyFont="1" applyBorder="1" applyAlignment="1">
      <alignment vertical="center" wrapText="1"/>
    </xf>
    <xf numFmtId="3" fontId="27" fillId="0" borderId="0" xfId="1" applyNumberFormat="1" applyFont="1" applyFill="1" applyBorder="1" applyAlignment="1">
      <alignment horizontal="right" vertical="center"/>
    </xf>
    <xf numFmtId="0" fontId="12" fillId="0" borderId="24" xfId="0" applyFont="1" applyBorder="1" applyAlignment="1">
      <alignment vertical="center"/>
    </xf>
    <xf numFmtId="49" fontId="13" fillId="0" borderId="9" xfId="0" applyNumberFormat="1" applyFont="1" applyBorder="1" applyAlignment="1">
      <alignment horizontal="right" vertical="center"/>
    </xf>
    <xf numFmtId="3" fontId="27" fillId="0" borderId="0" xfId="1" applyNumberFormat="1" applyFont="1" applyFill="1" applyBorder="1" applyAlignment="1">
      <alignment horizontal="right" vertical="center" wrapText="1"/>
    </xf>
    <xf numFmtId="0" fontId="12" fillId="0" borderId="41" xfId="0" applyFont="1" applyBorder="1" applyAlignment="1">
      <alignment vertical="center" wrapText="1"/>
    </xf>
    <xf numFmtId="0" fontId="12" fillId="0" borderId="47" xfId="0" applyFont="1" applyBorder="1" applyAlignment="1">
      <alignment vertical="center" wrapText="1"/>
    </xf>
    <xf numFmtId="0" fontId="13" fillId="0" borderId="15" xfId="1" applyFont="1" applyFill="1" applyBorder="1" applyAlignment="1">
      <alignment horizontal="right" vertical="center"/>
    </xf>
    <xf numFmtId="49" fontId="13" fillId="0" borderId="3" xfId="1" applyNumberFormat="1" applyFont="1" applyFill="1" applyBorder="1" applyAlignment="1">
      <alignment horizontal="right" vertical="center"/>
    </xf>
    <xf numFmtId="49" fontId="13" fillId="0" borderId="56" xfId="1" applyNumberFormat="1" applyFont="1" applyFill="1" applyBorder="1" applyAlignment="1">
      <alignment horizontal="right" vertical="center"/>
    </xf>
    <xf numFmtId="49" fontId="13" fillId="0" borderId="58" xfId="1" applyNumberFormat="1" applyFont="1" applyFill="1" applyBorder="1" applyAlignment="1">
      <alignment horizontal="right" vertical="center"/>
    </xf>
    <xf numFmtId="3" fontId="13" fillId="0" borderId="15" xfId="1" applyNumberFormat="1" applyFont="1" applyFill="1" applyBorder="1" applyAlignment="1">
      <alignment horizontal="right" vertical="center"/>
    </xf>
    <xf numFmtId="3" fontId="13" fillId="0" borderId="12" xfId="1" applyNumberFormat="1" applyFont="1" applyFill="1" applyBorder="1" applyAlignment="1">
      <alignment vertical="center"/>
    </xf>
    <xf numFmtId="3" fontId="13" fillId="0" borderId="20" xfId="1" applyNumberFormat="1" applyFont="1" applyFill="1" applyBorder="1" applyAlignment="1">
      <alignment vertical="center"/>
    </xf>
    <xf numFmtId="0" fontId="13" fillId="0" borderId="47" xfId="0" applyFont="1" applyBorder="1" applyAlignment="1">
      <alignment horizontal="left" vertical="center"/>
    </xf>
    <xf numFmtId="0" fontId="13" fillId="0" borderId="41" xfId="0" applyFont="1" applyBorder="1" applyAlignment="1">
      <alignment horizontal="right" vertical="center"/>
    </xf>
    <xf numFmtId="0" fontId="13" fillId="0" borderId="15" xfId="0" applyFont="1" applyBorder="1" applyAlignment="1">
      <alignment horizontal="left" vertical="center"/>
    </xf>
    <xf numFmtId="9" fontId="13" fillId="0" borderId="2" xfId="0" applyNumberFormat="1" applyFont="1" applyBorder="1" applyAlignment="1">
      <alignment horizontal="right" vertical="center"/>
    </xf>
    <xf numFmtId="0" fontId="13" fillId="0" borderId="2" xfId="0" applyFont="1" applyBorder="1" applyAlignment="1">
      <alignment horizontal="right" vertical="center"/>
    </xf>
    <xf numFmtId="0" fontId="13" fillId="0" borderId="17" xfId="0" applyFont="1" applyBorder="1" applyAlignment="1">
      <alignment horizontal="left" vertical="center"/>
    </xf>
    <xf numFmtId="0" fontId="13" fillId="0" borderId="18" xfId="0" applyFont="1" applyBorder="1" applyAlignment="1">
      <alignment horizontal="right" vertical="center"/>
    </xf>
    <xf numFmtId="3" fontId="34" fillId="0" borderId="2" xfId="1" applyNumberFormat="1" applyFont="1" applyFill="1" applyBorder="1" applyAlignment="1">
      <alignment horizontal="right" vertical="center"/>
    </xf>
    <xf numFmtId="3" fontId="34" fillId="0" borderId="16" xfId="1" applyNumberFormat="1" applyFont="1" applyFill="1" applyBorder="1" applyAlignment="1">
      <alignment horizontal="right" vertical="center"/>
    </xf>
    <xf numFmtId="3" fontId="34" fillId="0" borderId="18" xfId="1" applyNumberFormat="1" applyFont="1" applyFill="1" applyBorder="1" applyAlignment="1">
      <alignment horizontal="right" vertical="center" wrapText="1"/>
    </xf>
    <xf numFmtId="3" fontId="34" fillId="0" borderId="19" xfId="1" applyNumberFormat="1" applyFont="1" applyFill="1" applyBorder="1" applyAlignment="1">
      <alignment horizontal="right" vertical="center" wrapText="1"/>
    </xf>
    <xf numFmtId="0" fontId="13" fillId="0" borderId="56" xfId="0" applyFont="1" applyBorder="1" applyAlignment="1">
      <alignment horizontal="left" vertical="center"/>
    </xf>
    <xf numFmtId="0" fontId="13" fillId="0" borderId="3" xfId="0" applyFont="1" applyBorder="1" applyAlignment="1">
      <alignment horizontal="right" vertical="center"/>
    </xf>
    <xf numFmtId="0" fontId="7" fillId="0" borderId="5" xfId="0" applyFont="1" applyBorder="1" applyAlignment="1">
      <alignment horizontal="left" vertical="center" wrapText="1"/>
    </xf>
    <xf numFmtId="0" fontId="7" fillId="0" borderId="63" xfId="0" applyFont="1" applyBorder="1" applyAlignment="1">
      <alignment horizontal="left" vertical="center" wrapText="1"/>
    </xf>
    <xf numFmtId="0" fontId="13" fillId="0" borderId="15" xfId="0" applyFont="1" applyBorder="1" applyAlignment="1">
      <alignment horizontal="right" vertical="center" wrapText="1"/>
    </xf>
    <xf numFmtId="0" fontId="13" fillId="0" borderId="2" xfId="0" applyFont="1" applyBorder="1" applyAlignment="1">
      <alignment horizontal="right" vertical="center" wrapText="1"/>
    </xf>
    <xf numFmtId="0" fontId="13" fillId="0" borderId="10" xfId="0" applyFont="1" applyBorder="1" applyAlignment="1">
      <alignment horizontal="right" vertical="center" wrapText="1"/>
    </xf>
    <xf numFmtId="49" fontId="13" fillId="0" borderId="15" xfId="1" applyNumberFormat="1" applyFont="1" applyFill="1" applyBorder="1" applyAlignment="1">
      <alignment horizontal="right" vertical="center"/>
    </xf>
    <xf numFmtId="49" fontId="13" fillId="0" borderId="2" xfId="1" applyNumberFormat="1" applyFont="1" applyFill="1" applyBorder="1" applyAlignment="1">
      <alignment horizontal="right" vertical="center"/>
    </xf>
    <xf numFmtId="3" fontId="13" fillId="0" borderId="56" xfId="1" applyNumberFormat="1" applyFont="1" applyFill="1" applyBorder="1" applyAlignment="1">
      <alignment horizontal="right" vertical="center"/>
    </xf>
    <xf numFmtId="0" fontId="17" fillId="0" borderId="60" xfId="0" applyFont="1" applyBorder="1" applyAlignment="1">
      <alignment horizontal="left" vertical="center" wrapText="1"/>
    </xf>
    <xf numFmtId="0" fontId="17" fillId="0" borderId="0" xfId="0" applyFont="1" applyAlignment="1">
      <alignment vertical="center" wrapText="1"/>
    </xf>
    <xf numFmtId="0" fontId="17" fillId="0" borderId="0" xfId="0" applyFont="1" applyAlignment="1">
      <alignment vertical="center"/>
    </xf>
    <xf numFmtId="0" fontId="17" fillId="0" borderId="62" xfId="0" applyFont="1" applyBorder="1" applyAlignment="1">
      <alignment horizontal="right" vertical="center" wrapText="1"/>
    </xf>
    <xf numFmtId="0" fontId="7" fillId="0" borderId="33" xfId="0" applyFont="1" applyBorder="1" applyAlignment="1">
      <alignment vertical="center"/>
    </xf>
    <xf numFmtId="0" fontId="12" fillId="0" borderId="53" xfId="0" applyFont="1" applyBorder="1" applyAlignment="1">
      <alignment vertical="center"/>
    </xf>
    <xf numFmtId="0" fontId="7" fillId="0" borderId="38" xfId="0" applyFont="1" applyBorder="1" applyAlignment="1">
      <alignment horizontal="left" vertical="center" wrapText="1"/>
    </xf>
    <xf numFmtId="0" fontId="13" fillId="6" borderId="2" xfId="1" applyFont="1" applyFill="1" applyBorder="1" applyAlignment="1">
      <alignment horizontal="right" vertical="center"/>
    </xf>
    <xf numFmtId="0" fontId="7" fillId="0" borderId="2" xfId="1" applyFont="1" applyFill="1" applyBorder="1" applyAlignment="1">
      <alignment horizontal="right" vertical="center"/>
    </xf>
    <xf numFmtId="0" fontId="7" fillId="0" borderId="55" xfId="0" applyFont="1" applyBorder="1" applyAlignment="1">
      <alignment vertical="center" wrapText="1"/>
    </xf>
    <xf numFmtId="0" fontId="7" fillId="0" borderId="3" xfId="1" applyFont="1" applyFill="1" applyBorder="1" applyAlignment="1">
      <alignment horizontal="right" vertical="center"/>
    </xf>
    <xf numFmtId="0" fontId="7" fillId="0" borderId="18" xfId="1" applyFont="1" applyFill="1" applyBorder="1" applyAlignment="1">
      <alignment horizontal="right" vertical="center"/>
    </xf>
    <xf numFmtId="9" fontId="7" fillId="0" borderId="3" xfId="1" applyNumberFormat="1" applyFont="1" applyFill="1" applyBorder="1" applyAlignment="1">
      <alignment vertical="center"/>
    </xf>
    <xf numFmtId="9" fontId="7" fillId="0" borderId="2" xfId="6" applyFont="1" applyFill="1" applyBorder="1" applyAlignment="1">
      <alignment vertical="center"/>
    </xf>
    <xf numFmtId="0" fontId="7" fillId="0" borderId="16" xfId="2" applyFont="1" applyFill="1" applyBorder="1" applyAlignment="1">
      <alignment horizontal="right" vertical="center" wrapText="1"/>
    </xf>
    <xf numFmtId="0" fontId="7" fillId="0" borderId="9" xfId="2" applyFont="1" applyFill="1" applyBorder="1" applyAlignment="1">
      <alignment horizontal="right" vertical="center" wrapText="1"/>
    </xf>
    <xf numFmtId="0" fontId="7" fillId="0" borderId="19" xfId="2" applyFont="1" applyFill="1" applyBorder="1" applyAlignment="1">
      <alignment horizontal="right" vertical="center" wrapText="1"/>
    </xf>
    <xf numFmtId="0" fontId="13" fillId="0" borderId="43" xfId="1" applyFont="1" applyFill="1" applyBorder="1" applyAlignment="1">
      <alignment horizontal="right" vertical="center" wrapText="1"/>
    </xf>
    <xf numFmtId="0" fontId="7" fillId="0" borderId="2" xfId="2" applyFont="1" applyFill="1" applyBorder="1" applyAlignment="1">
      <alignment horizontal="right" vertical="center"/>
    </xf>
    <xf numFmtId="3" fontId="7" fillId="0" borderId="2" xfId="2" applyNumberFormat="1" applyFont="1" applyFill="1" applyBorder="1" applyAlignment="1">
      <alignment vertical="center"/>
    </xf>
    <xf numFmtId="3" fontId="7" fillId="0" borderId="2" xfId="6" applyNumberFormat="1" applyFont="1" applyFill="1" applyBorder="1" applyAlignment="1">
      <alignment vertical="center"/>
    </xf>
    <xf numFmtId="3" fontId="13" fillId="0" borderId="2" xfId="6" applyNumberFormat="1" applyFont="1" applyFill="1" applyBorder="1" applyAlignment="1">
      <alignment vertical="center"/>
    </xf>
    <xf numFmtId="0" fontId="7" fillId="0" borderId="16" xfId="0" applyFont="1" applyBorder="1" applyAlignment="1">
      <alignment horizontal="right" vertical="center"/>
    </xf>
    <xf numFmtId="0" fontId="22" fillId="0" borderId="0" xfId="5" applyFont="1" applyFill="1"/>
    <xf numFmtId="3" fontId="13" fillId="0" borderId="0" xfId="1" applyNumberFormat="1" applyFont="1" applyFill="1" applyBorder="1" applyAlignment="1">
      <alignment horizontal="right" vertical="center"/>
    </xf>
    <xf numFmtId="0" fontId="26" fillId="0" borderId="0" xfId="0" applyFont="1"/>
    <xf numFmtId="3" fontId="13" fillId="0" borderId="19" xfId="1" applyNumberFormat="1" applyFont="1" applyFill="1" applyBorder="1" applyAlignment="1">
      <alignment horizontal="right" vertical="center"/>
    </xf>
    <xf numFmtId="3" fontId="13" fillId="0" borderId="17" xfId="1" applyNumberFormat="1" applyFont="1" applyFill="1" applyBorder="1" applyAlignment="1">
      <alignment horizontal="right" vertical="center"/>
    </xf>
    <xf numFmtId="0" fontId="13" fillId="0" borderId="15" xfId="1" applyFont="1" applyFill="1" applyBorder="1" applyAlignment="1">
      <alignment horizontal="right" vertical="center" wrapText="1"/>
    </xf>
    <xf numFmtId="0" fontId="13" fillId="0" borderId="17" xfId="1" applyFont="1" applyFill="1" applyBorder="1" applyAlignment="1">
      <alignment horizontal="right" vertical="center" wrapText="1"/>
    </xf>
    <xf numFmtId="0" fontId="13" fillId="0" borderId="38" xfId="1" applyFont="1" applyFill="1" applyBorder="1" applyAlignment="1">
      <alignment vertical="center" wrapText="1"/>
    </xf>
    <xf numFmtId="0" fontId="13" fillId="0" borderId="40" xfId="2" applyFont="1" applyFill="1" applyBorder="1" applyAlignment="1">
      <alignment vertical="center"/>
    </xf>
    <xf numFmtId="0" fontId="13" fillId="0" borderId="48" xfId="2" applyFont="1" applyFill="1" applyBorder="1" applyAlignment="1">
      <alignment vertical="center"/>
    </xf>
    <xf numFmtId="0" fontId="13" fillId="0" borderId="49" xfId="2" applyFont="1" applyFill="1" applyBorder="1" applyAlignment="1">
      <alignment vertical="center"/>
    </xf>
    <xf numFmtId="0" fontId="7" fillId="0" borderId="13" xfId="0" applyFont="1" applyBorder="1" applyAlignment="1">
      <alignment vertical="center" wrapText="1"/>
    </xf>
    <xf numFmtId="0" fontId="7" fillId="0" borderId="41" xfId="2" applyFont="1" applyFill="1" applyBorder="1" applyAlignment="1">
      <alignment horizontal="right" vertical="center"/>
    </xf>
    <xf numFmtId="0" fontId="7" fillId="0" borderId="59" xfId="2" applyFont="1" applyFill="1" applyBorder="1" applyAlignment="1">
      <alignment vertical="center" wrapText="1"/>
    </xf>
    <xf numFmtId="0" fontId="7" fillId="0" borderId="12" xfId="2" applyFont="1" applyFill="1" applyBorder="1" applyAlignment="1">
      <alignment vertical="center" wrapText="1"/>
    </xf>
    <xf numFmtId="0" fontId="13" fillId="0" borderId="20" xfId="1" applyFont="1" applyFill="1" applyBorder="1" applyAlignment="1">
      <alignment vertical="center" wrapText="1"/>
    </xf>
    <xf numFmtId="0" fontId="17" fillId="0" borderId="37" xfId="0" applyFont="1" applyBorder="1" applyAlignment="1">
      <alignment vertical="center" wrapText="1"/>
    </xf>
    <xf numFmtId="0" fontId="7" fillId="0" borderId="35" xfId="4" applyFont="1" applyFill="1" applyBorder="1" applyAlignment="1">
      <alignment vertical="center" wrapText="1"/>
    </xf>
    <xf numFmtId="0" fontId="13" fillId="0" borderId="57" xfId="1" applyFont="1" applyFill="1" applyBorder="1" applyAlignment="1">
      <alignment vertical="center" wrapText="1"/>
    </xf>
    <xf numFmtId="0" fontId="17" fillId="0" borderId="32" xfId="0" applyFont="1" applyBorder="1" applyAlignment="1">
      <alignment vertical="center" wrapText="1"/>
    </xf>
    <xf numFmtId="0" fontId="7" fillId="0" borderId="56" xfId="1" applyFont="1" applyFill="1" applyBorder="1" applyAlignment="1">
      <alignment vertical="center" wrapText="1"/>
    </xf>
    <xf numFmtId="9" fontId="7" fillId="0" borderId="3" xfId="1" applyNumberFormat="1" applyFont="1" applyFill="1" applyBorder="1" applyAlignment="1">
      <alignment horizontal="right" vertical="center"/>
    </xf>
    <xf numFmtId="9" fontId="7" fillId="0" borderId="18" xfId="6" applyFont="1" applyFill="1" applyBorder="1" applyAlignment="1">
      <alignment horizontal="right" vertical="center"/>
    </xf>
    <xf numFmtId="3" fontId="13" fillId="0" borderId="2" xfId="1" applyNumberFormat="1" applyFont="1" applyFill="1" applyBorder="1" applyAlignment="1">
      <alignment horizontal="right" vertical="center"/>
    </xf>
    <xf numFmtId="3" fontId="13" fillId="0" borderId="16" xfId="1" applyNumberFormat="1" applyFont="1" applyFill="1" applyBorder="1" applyAlignment="1">
      <alignment horizontal="right" vertical="center"/>
    </xf>
    <xf numFmtId="3" fontId="13" fillId="0" borderId="26" xfId="1" applyNumberFormat="1" applyFont="1" applyFill="1" applyBorder="1" applyAlignment="1">
      <alignment horizontal="right" vertical="center"/>
    </xf>
    <xf numFmtId="3" fontId="13" fillId="0" borderId="3" xfId="1" applyNumberFormat="1" applyFont="1" applyFill="1" applyBorder="1" applyAlignment="1">
      <alignment horizontal="right" vertical="center"/>
    </xf>
    <xf numFmtId="3" fontId="13" fillId="0" borderId="9" xfId="1" applyNumberFormat="1" applyFont="1" applyFill="1" applyBorder="1" applyAlignment="1">
      <alignment horizontal="right" vertical="center"/>
    </xf>
    <xf numFmtId="0" fontId="13" fillId="0" borderId="17" xfId="1" applyFont="1" applyFill="1" applyBorder="1" applyAlignment="1">
      <alignment horizontal="right" vertical="center"/>
    </xf>
    <xf numFmtId="0" fontId="35" fillId="0" borderId="0" xfId="0" applyFont="1" applyAlignment="1">
      <alignment vertical="center"/>
    </xf>
    <xf numFmtId="0" fontId="35" fillId="0" borderId="35" xfId="4" applyFont="1" applyFill="1" applyBorder="1" applyAlignment="1">
      <alignment vertical="center" wrapText="1"/>
    </xf>
    <xf numFmtId="0" fontId="35" fillId="0" borderId="35" xfId="0" applyFont="1" applyBorder="1" applyAlignment="1">
      <alignment horizontal="left" vertical="center" wrapText="1" indent="6"/>
    </xf>
    <xf numFmtId="0" fontId="36" fillId="0" borderId="35" xfId="4" applyFont="1" applyFill="1" applyBorder="1" applyAlignment="1">
      <alignment horizontal="left" vertical="center" wrapText="1" indent="3"/>
    </xf>
    <xf numFmtId="2" fontId="35" fillId="0" borderId="2" xfId="1" applyNumberFormat="1" applyFont="1" applyFill="1" applyBorder="1" applyAlignment="1">
      <alignment vertical="center"/>
    </xf>
    <xf numFmtId="164" fontId="35" fillId="0" borderId="2" xfId="1" applyNumberFormat="1" applyFont="1" applyFill="1" applyBorder="1" applyAlignment="1">
      <alignment vertical="center"/>
    </xf>
    <xf numFmtId="0" fontId="35" fillId="0" borderId="2" xfId="1" applyFont="1" applyFill="1" applyBorder="1" applyAlignment="1">
      <alignment vertical="center"/>
    </xf>
    <xf numFmtId="166" fontId="35" fillId="0" borderId="2" xfId="1" applyNumberFormat="1" applyFont="1" applyFill="1" applyBorder="1" applyAlignment="1">
      <alignment vertical="center"/>
    </xf>
    <xf numFmtId="0" fontId="37" fillId="0" borderId="0" xfId="0" applyFont="1" applyAlignment="1">
      <alignment vertical="center"/>
    </xf>
    <xf numFmtId="0" fontId="35" fillId="0" borderId="9" xfId="2" applyFont="1" applyFill="1" applyBorder="1" applyAlignment="1">
      <alignment horizontal="right" vertical="center" wrapText="1"/>
    </xf>
    <xf numFmtId="0" fontId="35" fillId="0" borderId="5" xfId="4" applyFont="1" applyFill="1" applyBorder="1" applyAlignment="1">
      <alignment horizontal="left" vertical="center" wrapText="1"/>
    </xf>
    <xf numFmtId="0" fontId="35" fillId="0" borderId="35" xfId="4" applyFont="1" applyFill="1" applyBorder="1" applyAlignment="1">
      <alignment horizontal="left" vertical="center" wrapText="1"/>
    </xf>
    <xf numFmtId="0" fontId="35" fillId="0" borderId="15" xfId="1" applyFont="1" applyFill="1" applyBorder="1" applyAlignment="1">
      <alignment vertical="center" wrapText="1"/>
    </xf>
    <xf numFmtId="0" fontId="35" fillId="0" borderId="16" xfId="2" applyFont="1" applyFill="1" applyBorder="1" applyAlignment="1">
      <alignment horizontal="right" vertical="center" wrapText="1"/>
    </xf>
    <xf numFmtId="0" fontId="35" fillId="0" borderId="38" xfId="4" applyFont="1" applyFill="1" applyBorder="1" applyAlignment="1">
      <alignment horizontal="left" vertical="center" wrapText="1"/>
    </xf>
    <xf numFmtId="0" fontId="35" fillId="0" borderId="3" xfId="1" quotePrefix="1" applyFont="1" applyFill="1" applyBorder="1" applyAlignment="1">
      <alignment horizontal="right" vertical="center"/>
    </xf>
    <xf numFmtId="0" fontId="35" fillId="0" borderId="3" xfId="1" applyFont="1" applyFill="1" applyBorder="1" applyAlignment="1">
      <alignment horizontal="right" vertical="center"/>
    </xf>
    <xf numFmtId="0" fontId="13" fillId="0" borderId="18" xfId="1" quotePrefix="1" applyFont="1" applyFill="1" applyBorder="1" applyAlignment="1">
      <alignment horizontal="right" vertical="center"/>
    </xf>
    <xf numFmtId="2" fontId="13" fillId="0" borderId="18" xfId="1" applyNumberFormat="1" applyFont="1" applyFill="1" applyBorder="1" applyAlignment="1">
      <alignment horizontal="right" vertical="center"/>
    </xf>
    <xf numFmtId="2" fontId="35" fillId="0" borderId="18" xfId="1" applyNumberFormat="1" applyFont="1" applyFill="1" applyBorder="1" applyAlignment="1">
      <alignment horizontal="right" vertical="center"/>
    </xf>
    <xf numFmtId="0" fontId="13" fillId="0" borderId="2" xfId="1" quotePrefix="1" applyFont="1" applyFill="1" applyBorder="1" applyAlignment="1">
      <alignment horizontal="right" vertical="center"/>
    </xf>
    <xf numFmtId="164" fontId="13" fillId="0" borderId="18" xfId="1" quotePrefix="1" applyNumberFormat="1" applyFont="1" applyFill="1" applyBorder="1" applyAlignment="1">
      <alignment horizontal="right" vertical="center"/>
    </xf>
    <xf numFmtId="0" fontId="7" fillId="0" borderId="16" xfId="0" applyFont="1" applyBorder="1" applyAlignment="1">
      <alignment horizontal="right" vertical="center" wrapText="1"/>
    </xf>
    <xf numFmtId="17" fontId="13" fillId="0" borderId="2" xfId="1" applyNumberFormat="1" applyFont="1" applyFill="1" applyBorder="1" applyAlignment="1">
      <alignment horizontal="right" vertical="center"/>
    </xf>
    <xf numFmtId="164" fontId="13" fillId="0" borderId="3" xfId="1" applyNumberFormat="1" applyFont="1" applyFill="1" applyBorder="1" applyAlignment="1">
      <alignment vertical="center"/>
    </xf>
    <xf numFmtId="164" fontId="13" fillId="0" borderId="3" xfId="1" applyNumberFormat="1" applyFont="1" applyFill="1" applyBorder="1" applyAlignment="1">
      <alignment horizontal="right" vertical="center"/>
    </xf>
    <xf numFmtId="0" fontId="13" fillId="0" borderId="9" xfId="1" applyFont="1" applyFill="1" applyBorder="1" applyAlignment="1">
      <alignment horizontal="right" vertical="center"/>
    </xf>
    <xf numFmtId="0" fontId="7" fillId="0" borderId="7" xfId="0" applyFont="1" applyBorder="1" applyAlignment="1">
      <alignment horizontal="left" vertical="center" indent="4"/>
    </xf>
    <xf numFmtId="0" fontId="7" fillId="0" borderId="29" xfId="0" applyFont="1" applyBorder="1" applyAlignment="1">
      <alignment vertical="center"/>
    </xf>
    <xf numFmtId="0" fontId="12" fillId="0" borderId="21" xfId="0" applyFont="1" applyBorder="1" applyAlignment="1">
      <alignment vertical="center"/>
    </xf>
    <xf numFmtId="0" fontId="13" fillId="0" borderId="0" xfId="4" applyFont="1" applyFill="1" applyBorder="1" applyAlignment="1">
      <alignment horizontal="left" vertical="center" wrapText="1" indent="2"/>
    </xf>
    <xf numFmtId="0" fontId="7" fillId="0" borderId="35" xfId="0" applyFont="1" applyBorder="1" applyAlignment="1">
      <alignment horizontal="left" vertical="center" wrapText="1" indent="6"/>
    </xf>
    <xf numFmtId="0" fontId="17" fillId="0" borderId="35" xfId="0" applyFont="1" applyBorder="1" applyAlignment="1">
      <alignment vertical="center" wrapText="1"/>
    </xf>
    <xf numFmtId="0" fontId="7" fillId="0" borderId="5" xfId="0" applyFont="1" applyBorder="1" applyAlignment="1">
      <alignment vertical="center" wrapText="1"/>
    </xf>
    <xf numFmtId="0" fontId="13" fillId="0" borderId="38" xfId="4" applyFont="1" applyFill="1" applyBorder="1" applyAlignment="1">
      <alignment horizontal="left" vertical="center" wrapText="1" indent="3"/>
    </xf>
    <xf numFmtId="0" fontId="7" fillId="0" borderId="39" xfId="0" applyFont="1" applyBorder="1" applyAlignment="1">
      <alignment vertical="center" wrapText="1"/>
    </xf>
    <xf numFmtId="0" fontId="21" fillId="0" borderId="0" xfId="0" applyFont="1" applyAlignment="1">
      <alignment vertical="center"/>
    </xf>
    <xf numFmtId="0" fontId="13" fillId="0" borderId="47" xfId="1" applyFont="1" applyFill="1" applyBorder="1" applyAlignment="1">
      <alignment horizontal="right" vertical="center" wrapText="1"/>
    </xf>
    <xf numFmtId="0" fontId="7" fillId="0" borderId="35" xfId="0" applyFont="1" applyBorder="1" applyAlignment="1">
      <alignment horizontal="left" vertical="center" wrapText="1" indent="4"/>
    </xf>
    <xf numFmtId="0" fontId="7" fillId="0" borderId="35" xfId="0" applyFont="1" applyBorder="1" applyAlignment="1">
      <alignment horizontal="left" vertical="center" wrapText="1"/>
    </xf>
    <xf numFmtId="0" fontId="13" fillId="0" borderId="4" xfId="0" applyFont="1" applyBorder="1" applyAlignment="1">
      <alignment vertical="center" wrapText="1"/>
    </xf>
    <xf numFmtId="0" fontId="13" fillId="0" borderId="11" xfId="0" applyFont="1" applyBorder="1" applyAlignment="1">
      <alignment vertical="center" wrapText="1"/>
    </xf>
    <xf numFmtId="0" fontId="13" fillId="0" borderId="48" xfId="2" applyFont="1" applyFill="1" applyBorder="1" applyAlignment="1">
      <alignment vertical="center" wrapText="1"/>
    </xf>
    <xf numFmtId="0" fontId="17" fillId="0" borderId="6" xfId="0" applyFont="1" applyBorder="1" applyAlignment="1">
      <alignment vertical="center"/>
    </xf>
    <xf numFmtId="0" fontId="21" fillId="0" borderId="0" xfId="0" applyFont="1" applyAlignment="1">
      <alignment vertical="center" wrapText="1"/>
    </xf>
    <xf numFmtId="0" fontId="12" fillId="0" borderId="7" xfId="0" applyFont="1" applyBorder="1" applyAlignment="1">
      <alignment vertical="center"/>
    </xf>
    <xf numFmtId="0" fontId="17" fillId="0" borderId="29" xfId="0" applyFont="1" applyBorder="1" applyAlignment="1">
      <alignment vertical="center"/>
    </xf>
    <xf numFmtId="0" fontId="12" fillId="0" borderId="30" xfId="2" applyFont="1" applyFill="1" applyBorder="1" applyAlignment="1">
      <alignment vertical="center" wrapText="1"/>
    </xf>
    <xf numFmtId="0" fontId="17" fillId="0" borderId="32" xfId="0" applyFont="1" applyBorder="1" applyAlignment="1">
      <alignment vertical="center"/>
    </xf>
    <xf numFmtId="0" fontId="13" fillId="0" borderId="17" xfId="2" applyFont="1" applyFill="1" applyBorder="1" applyAlignment="1">
      <alignment vertical="center"/>
    </xf>
    <xf numFmtId="0" fontId="7" fillId="0" borderId="0" xfId="0" applyFont="1" applyAlignment="1">
      <alignment wrapText="1"/>
    </xf>
    <xf numFmtId="0" fontId="13" fillId="0" borderId="35" xfId="0" applyFont="1" applyBorder="1" applyAlignment="1">
      <alignment wrapText="1"/>
    </xf>
    <xf numFmtId="0" fontId="13" fillId="0" borderId="35" xfId="4" applyFont="1" applyFill="1" applyBorder="1" applyAlignment="1">
      <alignment wrapText="1"/>
    </xf>
    <xf numFmtId="0" fontId="13" fillId="0" borderId="0" xfId="4" applyFont="1" applyFill="1" applyBorder="1" applyAlignment="1">
      <alignment wrapText="1"/>
    </xf>
    <xf numFmtId="0" fontId="12" fillId="0" borderId="35" xfId="4" applyFont="1" applyFill="1" applyBorder="1" applyAlignment="1">
      <alignment wrapText="1"/>
    </xf>
    <xf numFmtId="0" fontId="13" fillId="0" borderId="35" xfId="4" applyFont="1" applyFill="1" applyBorder="1" applyAlignment="1">
      <alignment horizontal="left" wrapText="1"/>
    </xf>
    <xf numFmtId="0" fontId="12" fillId="0" borderId="39" xfId="4" applyFont="1" applyFill="1" applyBorder="1" applyAlignment="1">
      <alignment horizontal="left" wrapText="1"/>
    </xf>
    <xf numFmtId="0" fontId="13" fillId="0" borderId="38" xfId="4" applyFont="1" applyFill="1" applyBorder="1" applyAlignment="1">
      <alignment horizontal="left" wrapText="1"/>
    </xf>
    <xf numFmtId="0" fontId="7" fillId="0" borderId="39" xfId="0" applyFont="1" applyBorder="1" applyAlignment="1">
      <alignment wrapText="1"/>
    </xf>
    <xf numFmtId="0" fontId="7" fillId="0" borderId="35" xfId="0" applyFont="1" applyBorder="1" applyAlignment="1">
      <alignment wrapText="1"/>
    </xf>
    <xf numFmtId="0" fontId="13" fillId="0" borderId="38" xfId="1" applyFont="1" applyFill="1" applyBorder="1" applyAlignment="1">
      <alignment wrapText="1"/>
    </xf>
    <xf numFmtId="0" fontId="13" fillId="0" borderId="0" xfId="1" applyFont="1" applyFill="1" applyBorder="1" applyAlignment="1">
      <alignment wrapText="1"/>
    </xf>
    <xf numFmtId="0" fontId="17" fillId="0" borderId="37" xfId="0" applyFont="1" applyBorder="1" applyAlignment="1">
      <alignment wrapText="1"/>
    </xf>
    <xf numFmtId="0" fontId="7" fillId="0" borderId="38" xfId="0" applyFont="1" applyBorder="1" applyAlignment="1">
      <alignment wrapText="1"/>
    </xf>
    <xf numFmtId="0" fontId="17" fillId="0" borderId="53" xfId="0" applyFont="1" applyBorder="1" applyAlignment="1">
      <alignment wrapText="1"/>
    </xf>
    <xf numFmtId="0" fontId="7" fillId="0" borderId="32" xfId="0" applyFont="1" applyBorder="1" applyAlignment="1">
      <alignment wrapText="1"/>
    </xf>
    <xf numFmtId="0" fontId="7" fillId="0" borderId="30" xfId="0" applyFont="1" applyBorder="1" applyAlignment="1">
      <alignment wrapText="1"/>
    </xf>
    <xf numFmtId="0" fontId="12" fillId="0" borderId="30" xfId="0" applyFont="1" applyBorder="1" applyAlignment="1">
      <alignment wrapText="1"/>
    </xf>
    <xf numFmtId="0" fontId="7" fillId="0" borderId="30" xfId="0" applyFont="1" applyBorder="1" applyAlignment="1">
      <alignment horizontal="left" wrapText="1"/>
    </xf>
    <xf numFmtId="0" fontId="12" fillId="0" borderId="55" xfId="4" applyFont="1" applyFill="1" applyBorder="1" applyAlignment="1">
      <alignment horizontal="left" wrapText="1"/>
    </xf>
    <xf numFmtId="0" fontId="13" fillId="0" borderId="30" xfId="4" applyFont="1" applyFill="1" applyBorder="1" applyAlignment="1">
      <alignment horizontal="left" wrapText="1"/>
    </xf>
    <xf numFmtId="0" fontId="12" fillId="0" borderId="44" xfId="0" applyFont="1" applyBorder="1" applyAlignment="1">
      <alignment wrapText="1"/>
    </xf>
    <xf numFmtId="0" fontId="7" fillId="0" borderId="55" xfId="0" applyFont="1" applyBorder="1" applyAlignment="1">
      <alignment horizontal="left" wrapText="1"/>
    </xf>
    <xf numFmtId="0" fontId="7" fillId="0" borderId="44" xfId="0" applyFont="1" applyBorder="1" applyAlignment="1">
      <alignment wrapText="1"/>
    </xf>
    <xf numFmtId="0" fontId="12" fillId="0" borderId="31" xfId="0" applyFont="1" applyBorder="1" applyAlignment="1">
      <alignment wrapText="1"/>
    </xf>
    <xf numFmtId="0" fontId="12" fillId="0" borderId="35" xfId="0" applyFont="1" applyBorder="1" applyAlignment="1">
      <alignment wrapText="1"/>
    </xf>
    <xf numFmtId="0" fontId="7" fillId="0" borderId="35" xfId="0" applyFont="1" applyBorder="1" applyAlignment="1">
      <alignment horizontal="left" wrapText="1"/>
    </xf>
    <xf numFmtId="0" fontId="12" fillId="0" borderId="5" xfId="4" applyFont="1" applyFill="1" applyBorder="1" applyAlignment="1">
      <alignment horizontal="left" wrapText="1"/>
    </xf>
    <xf numFmtId="0" fontId="12" fillId="0" borderId="39" xfId="0" applyFont="1" applyBorder="1" applyAlignment="1">
      <alignment wrapText="1"/>
    </xf>
    <xf numFmtId="0" fontId="7" fillId="0" borderId="38" xfId="0" applyFont="1" applyBorder="1" applyAlignment="1">
      <alignment horizontal="left" wrapText="1"/>
    </xf>
    <xf numFmtId="0" fontId="7" fillId="0" borderId="35" xfId="4" applyFont="1" applyFill="1" applyBorder="1" applyAlignment="1">
      <alignment wrapText="1"/>
    </xf>
    <xf numFmtId="0" fontId="21" fillId="0" borderId="0" xfId="0" applyFont="1" applyAlignment="1">
      <alignment wrapText="1"/>
    </xf>
    <xf numFmtId="0" fontId="12" fillId="0" borderId="53" xfId="0" applyFont="1" applyBorder="1" applyAlignment="1">
      <alignment wrapText="1"/>
    </xf>
    <xf numFmtId="0" fontId="13" fillId="0" borderId="38" xfId="0" applyFont="1" applyBorder="1" applyAlignment="1">
      <alignment wrapText="1"/>
    </xf>
    <xf numFmtId="0" fontId="13" fillId="0" borderId="0" xfId="0" applyFont="1" applyAlignment="1">
      <alignment wrapText="1"/>
    </xf>
    <xf numFmtId="0" fontId="0" fillId="0" borderId="0" xfId="0" applyAlignment="1">
      <alignment wrapText="1"/>
    </xf>
    <xf numFmtId="0" fontId="13" fillId="0" borderId="11" xfId="1" applyFont="1" applyFill="1" applyBorder="1" applyAlignment="1">
      <alignment horizontal="right" vertical="center"/>
    </xf>
    <xf numFmtId="0" fontId="21" fillId="0" borderId="45" xfId="5" applyFont="1" applyFill="1" applyBorder="1" applyAlignment="1">
      <alignment vertical="center" wrapText="1"/>
    </xf>
    <xf numFmtId="0" fontId="13" fillId="0" borderId="32" xfId="4" applyFont="1" applyFill="1" applyBorder="1" applyAlignment="1">
      <alignment vertical="center" wrapText="1"/>
    </xf>
    <xf numFmtId="0" fontId="13" fillId="0" borderId="38" xfId="4" applyFont="1" applyFill="1" applyBorder="1" applyAlignment="1">
      <alignment horizontal="left" vertical="center" wrapText="1"/>
    </xf>
    <xf numFmtId="1" fontId="13" fillId="0" borderId="2" xfId="1" applyNumberFormat="1" applyFont="1" applyFill="1" applyBorder="1" applyAlignment="1">
      <alignment horizontal="right" vertical="center"/>
    </xf>
    <xf numFmtId="164" fontId="13" fillId="0" borderId="2" xfId="1" quotePrefix="1" applyNumberFormat="1" applyFont="1" applyFill="1" applyBorder="1" applyAlignment="1">
      <alignment horizontal="right" vertical="center"/>
    </xf>
    <xf numFmtId="0" fontId="39" fillId="0" borderId="8" xfId="0" applyFont="1" applyBorder="1" applyAlignment="1">
      <alignment horizontal="left" vertical="center" wrapText="1"/>
    </xf>
    <xf numFmtId="0" fontId="39" fillId="0" borderId="24" xfId="0" applyFont="1" applyBorder="1" applyAlignment="1">
      <alignment horizontal="left" vertical="center"/>
    </xf>
    <xf numFmtId="0" fontId="40" fillId="0" borderId="15" xfId="2" applyFont="1" applyFill="1" applyBorder="1" applyAlignment="1">
      <alignment horizontal="right" vertical="center" wrapText="1"/>
    </xf>
    <xf numFmtId="0" fontId="41" fillId="0" borderId="15" xfId="2" applyFont="1" applyFill="1" applyBorder="1" applyAlignment="1">
      <alignment horizontal="right" vertical="center" wrapText="1"/>
    </xf>
    <xf numFmtId="3" fontId="35" fillId="0" borderId="18" xfId="1" applyNumberFormat="1" applyFont="1" applyFill="1" applyBorder="1" applyAlignment="1">
      <alignment vertical="center"/>
    </xf>
    <xf numFmtId="3" fontId="35" fillId="0" borderId="2" xfId="1" applyNumberFormat="1" applyFont="1" applyFill="1" applyBorder="1" applyAlignment="1">
      <alignment vertical="center"/>
    </xf>
    <xf numFmtId="3" fontId="35" fillId="0" borderId="41" xfId="1" applyNumberFormat="1" applyFont="1" applyFill="1" applyBorder="1" applyAlignment="1">
      <alignment vertical="center"/>
    </xf>
    <xf numFmtId="0" fontId="36" fillId="0" borderId="8" xfId="0" applyFont="1" applyBorder="1" applyAlignment="1">
      <alignment vertical="center"/>
    </xf>
    <xf numFmtId="0" fontId="36" fillId="0" borderId="24" xfId="0" applyFont="1" applyBorder="1" applyAlignment="1">
      <alignment vertical="center"/>
    </xf>
    <xf numFmtId="0" fontId="13" fillId="0" borderId="41" xfId="1" applyFont="1" applyFill="1" applyBorder="1" applyAlignment="1">
      <alignment horizontal="right" vertical="center"/>
    </xf>
    <xf numFmtId="0" fontId="13" fillId="0" borderId="34" xfId="1" applyFont="1" applyFill="1" applyBorder="1" applyAlignment="1">
      <alignment horizontal="right" vertical="center" wrapText="1"/>
    </xf>
    <xf numFmtId="0" fontId="13" fillId="0" borderId="36" xfId="0" applyFont="1" applyBorder="1" applyAlignment="1">
      <alignment horizontal="right" vertical="center"/>
    </xf>
    <xf numFmtId="0" fontId="35" fillId="0" borderId="34" xfId="1" applyFont="1" applyFill="1" applyBorder="1" applyAlignment="1">
      <alignment horizontal="right" vertical="center" wrapText="1"/>
    </xf>
    <xf numFmtId="0" fontId="13" fillId="0" borderId="19" xfId="0" applyFont="1" applyBorder="1" applyAlignment="1">
      <alignment horizontal="right" vertical="center" wrapText="1"/>
    </xf>
    <xf numFmtId="0" fontId="13" fillId="0" borderId="49" xfId="2" applyFont="1" applyFill="1" applyBorder="1" applyAlignment="1">
      <alignment horizontal="right" vertical="center" wrapText="1"/>
    </xf>
    <xf numFmtId="0" fontId="7" fillId="0" borderId="2" xfId="0" applyFont="1" applyBorder="1" applyAlignment="1">
      <alignment vertical="center"/>
    </xf>
    <xf numFmtId="3" fontId="35" fillId="0" borderId="43" xfId="1" applyNumberFormat="1" applyFont="1" applyFill="1" applyBorder="1" applyAlignment="1">
      <alignment vertical="center"/>
    </xf>
    <xf numFmtId="3" fontId="35" fillId="0" borderId="67" xfId="1" applyNumberFormat="1" applyFont="1" applyFill="1" applyBorder="1" applyAlignment="1">
      <alignment vertical="center"/>
    </xf>
    <xf numFmtId="0" fontId="41" fillId="0" borderId="17" xfId="2" applyFont="1" applyFill="1" applyBorder="1" applyAlignment="1">
      <alignment horizontal="right" vertical="center" wrapText="1"/>
    </xf>
    <xf numFmtId="0" fontId="13" fillId="0" borderId="10" xfId="1" applyFont="1" applyFill="1" applyBorder="1" applyAlignment="1">
      <alignment horizontal="right" vertical="center"/>
    </xf>
    <xf numFmtId="0" fontId="13" fillId="0" borderId="26" xfId="1" applyFont="1" applyFill="1" applyBorder="1" applyAlignment="1">
      <alignment horizontal="right" vertical="center"/>
    </xf>
    <xf numFmtId="0" fontId="12" fillId="0" borderId="24" xfId="0" applyFont="1" applyBorder="1" applyAlignment="1">
      <alignment horizontal="left" vertical="center"/>
    </xf>
    <xf numFmtId="3" fontId="13" fillId="0" borderId="2" xfId="1" applyNumberFormat="1" applyFont="1" applyFill="1" applyBorder="1" applyAlignment="1">
      <alignment horizontal="right" vertical="center"/>
    </xf>
    <xf numFmtId="0" fontId="13" fillId="0" borderId="2" xfId="1" applyFont="1" applyFill="1" applyBorder="1" applyAlignment="1">
      <alignment horizontal="right" vertical="center"/>
    </xf>
    <xf numFmtId="0" fontId="13" fillId="0" borderId="16" xfId="1" applyFont="1" applyFill="1" applyBorder="1" applyAlignment="1">
      <alignment horizontal="right" vertical="center"/>
    </xf>
    <xf numFmtId="0" fontId="13" fillId="0" borderId="40" xfId="1" applyFont="1" applyFill="1" applyBorder="1" applyAlignment="1">
      <alignment horizontal="right" vertical="center"/>
    </xf>
    <xf numFmtId="0" fontId="13" fillId="0" borderId="49" xfId="1" applyFont="1" applyFill="1" applyBorder="1" applyAlignment="1">
      <alignment horizontal="right" vertical="center"/>
    </xf>
    <xf numFmtId="1" fontId="13" fillId="0" borderId="16" xfId="6" applyNumberFormat="1" applyFont="1" applyFill="1" applyBorder="1" applyAlignment="1">
      <alignment horizontal="right" vertical="center"/>
    </xf>
    <xf numFmtId="3" fontId="13" fillId="0" borderId="18" xfId="6" applyNumberFormat="1" applyFont="1" applyFill="1" applyBorder="1" applyAlignment="1">
      <alignment vertical="center"/>
    </xf>
    <xf numFmtId="0" fontId="38" fillId="0" borderId="46" xfId="5" applyFont="1" applyBorder="1" applyAlignment="1">
      <alignment horizontal="left" vertical="center" wrapText="1"/>
    </xf>
    <xf numFmtId="0" fontId="7" fillId="0" borderId="0" xfId="0" applyFont="1" applyBorder="1" applyAlignment="1">
      <alignment vertical="center"/>
    </xf>
    <xf numFmtId="0" fontId="13" fillId="0" borderId="0" xfId="0" applyFont="1" applyBorder="1" applyAlignment="1">
      <alignment horizontal="left" vertical="center" wrapText="1" indent="3"/>
    </xf>
    <xf numFmtId="0" fontId="7" fillId="0" borderId="0" xfId="0" applyFont="1" applyBorder="1" applyAlignment="1">
      <alignment vertical="center" wrapText="1"/>
    </xf>
    <xf numFmtId="3" fontId="7" fillId="0" borderId="41" xfId="2" applyNumberFormat="1" applyFont="1" applyFill="1" applyBorder="1" applyAlignment="1">
      <alignment vertical="center"/>
    </xf>
    <xf numFmtId="3" fontId="13" fillId="0" borderId="41" xfId="0" applyNumberFormat="1" applyFont="1" applyBorder="1" applyAlignment="1">
      <alignment vertical="center" wrapText="1"/>
    </xf>
    <xf numFmtId="0" fontId="7" fillId="0" borderId="28" xfId="0" applyFont="1" applyFill="1" applyBorder="1" applyAlignment="1">
      <alignment horizontal="right" vertical="center" wrapText="1"/>
    </xf>
    <xf numFmtId="3" fontId="13" fillId="0" borderId="41" xfId="0" applyNumberFormat="1" applyFont="1" applyFill="1" applyBorder="1" applyAlignment="1">
      <alignment horizontal="right" vertical="center" wrapText="1"/>
    </xf>
    <xf numFmtId="3" fontId="13" fillId="0" borderId="2" xfId="6" applyNumberFormat="1" applyFont="1" applyFill="1" applyBorder="1" applyAlignment="1">
      <alignment horizontal="right" vertical="center"/>
    </xf>
    <xf numFmtId="0" fontId="7" fillId="0" borderId="47" xfId="0" applyFont="1" applyBorder="1" applyAlignment="1">
      <alignment horizontal="center" vertical="center" wrapText="1"/>
    </xf>
    <xf numFmtId="3" fontId="34" fillId="0" borderId="41" xfId="1" applyNumberFormat="1" applyFont="1" applyFill="1" applyBorder="1" applyAlignment="1">
      <alignment horizontal="right" vertical="center"/>
    </xf>
    <xf numFmtId="3" fontId="34" fillId="0" borderId="43" xfId="1" applyNumberFormat="1" applyFont="1" applyFill="1" applyBorder="1" applyAlignment="1">
      <alignment horizontal="right" vertical="center"/>
    </xf>
    <xf numFmtId="0" fontId="12" fillId="0" borderId="0" xfId="0" applyFont="1" applyBorder="1" applyAlignment="1">
      <alignment vertical="center" wrapText="1"/>
    </xf>
    <xf numFmtId="0" fontId="7" fillId="0" borderId="43" xfId="0" applyFont="1" applyBorder="1" applyAlignment="1">
      <alignment vertical="center"/>
    </xf>
    <xf numFmtId="3" fontId="13" fillId="0" borderId="59" xfId="1" applyNumberFormat="1" applyFont="1" applyFill="1" applyBorder="1" applyAlignment="1">
      <alignment vertical="center"/>
    </xf>
    <xf numFmtId="0" fontId="12" fillId="0" borderId="7" xfId="0" applyFont="1" applyBorder="1" applyAlignment="1">
      <alignment vertical="center" wrapText="1"/>
    </xf>
    <xf numFmtId="0" fontId="12" fillId="0" borderId="36" xfId="0" applyFont="1" applyBorder="1" applyAlignment="1">
      <alignment vertical="center" wrapText="1"/>
    </xf>
    <xf numFmtId="164" fontId="13" fillId="6" borderId="3" xfId="1" applyNumberFormat="1" applyFont="1" applyFill="1" applyBorder="1" applyAlignment="1">
      <alignment horizontal="right" vertical="center"/>
    </xf>
    <xf numFmtId="0" fontId="13" fillId="6" borderId="18" xfId="1" applyFont="1" applyFill="1" applyBorder="1" applyAlignment="1">
      <alignment horizontal="right" vertical="center"/>
    </xf>
    <xf numFmtId="0" fontId="12" fillId="0" borderId="28" xfId="0" applyFont="1" applyBorder="1" applyAlignment="1">
      <alignment vertical="center" wrapText="1"/>
    </xf>
    <xf numFmtId="0" fontId="12" fillId="0" borderId="26" xfId="0" applyFont="1" applyBorder="1" applyAlignment="1">
      <alignment horizontal="right" vertical="center" wrapText="1"/>
    </xf>
    <xf numFmtId="164" fontId="13" fillId="0" borderId="26" xfId="1" applyNumberFormat="1" applyFont="1" applyFill="1" applyBorder="1" applyAlignment="1">
      <alignment horizontal="right" vertical="center"/>
    </xf>
    <xf numFmtId="0" fontId="12" fillId="0" borderId="25" xfId="0" applyFont="1" applyBorder="1" applyAlignment="1">
      <alignment vertical="center" wrapText="1"/>
    </xf>
    <xf numFmtId="0" fontId="12" fillId="0" borderId="50" xfId="0" applyFont="1" applyBorder="1" applyAlignment="1">
      <alignment vertical="center" wrapText="1"/>
    </xf>
    <xf numFmtId="0" fontId="12" fillId="0" borderId="34" xfId="0" applyFont="1" applyBorder="1" applyAlignment="1">
      <alignment vertical="center" wrapText="1"/>
    </xf>
    <xf numFmtId="49" fontId="13" fillId="0" borderId="16" xfId="1" applyNumberFormat="1" applyFont="1" applyFill="1" applyBorder="1" applyAlignment="1">
      <alignment horizontal="right" vertical="center"/>
    </xf>
    <xf numFmtId="0" fontId="12" fillId="0" borderId="51" xfId="0" applyFont="1" applyBorder="1" applyAlignment="1">
      <alignment vertical="center" wrapText="1"/>
    </xf>
    <xf numFmtId="0" fontId="13" fillId="0" borderId="35" xfId="1" applyFont="1" applyFill="1" applyBorder="1" applyAlignment="1">
      <alignment horizontal="right" vertical="center"/>
    </xf>
    <xf numFmtId="0" fontId="13" fillId="0" borderId="38" xfId="1" applyFont="1" applyFill="1" applyBorder="1" applyAlignment="1">
      <alignment horizontal="right" vertical="center"/>
    </xf>
    <xf numFmtId="3" fontId="13" fillId="0" borderId="10" xfId="0" applyNumberFormat="1" applyFont="1" applyFill="1" applyBorder="1" applyAlignment="1">
      <alignment horizontal="right" wrapText="1"/>
    </xf>
    <xf numFmtId="0" fontId="13" fillId="6" borderId="11" xfId="0" applyFont="1" applyFill="1" applyBorder="1" applyAlignment="1">
      <alignment horizontal="right" vertical="center"/>
    </xf>
    <xf numFmtId="3" fontId="13" fillId="0" borderId="2" xfId="1" applyNumberFormat="1" applyFont="1" applyFill="1" applyBorder="1" applyAlignment="1">
      <alignment horizontal="right" vertical="center"/>
    </xf>
    <xf numFmtId="3" fontId="35" fillId="0" borderId="2" xfId="1" applyNumberFormat="1" applyFont="1" applyFill="1" applyBorder="1" applyAlignment="1">
      <alignment horizontal="right" vertical="center"/>
    </xf>
    <xf numFmtId="3" fontId="35" fillId="0" borderId="43" xfId="1" applyNumberFormat="1" applyFont="1" applyFill="1" applyBorder="1" applyAlignment="1">
      <alignment horizontal="right" vertical="center"/>
    </xf>
    <xf numFmtId="0" fontId="13" fillId="0" borderId="35" xfId="1" applyFont="1" applyFill="1" applyBorder="1" applyAlignment="1">
      <alignment horizontal="center" vertical="center" wrapText="1"/>
    </xf>
    <xf numFmtId="0" fontId="13" fillId="0" borderId="11" xfId="1" applyFont="1" applyFill="1" applyBorder="1" applyAlignment="1">
      <alignment horizontal="center" vertical="center" wrapText="1"/>
    </xf>
    <xf numFmtId="0" fontId="13" fillId="0" borderId="2" xfId="1" applyFont="1" applyFill="1" applyBorder="1" applyAlignment="1">
      <alignment horizontal="right" vertical="center"/>
    </xf>
    <xf numFmtId="1" fontId="13" fillId="0" borderId="2" xfId="1" applyNumberFormat="1" applyFont="1" applyFill="1" applyBorder="1" applyAlignment="1">
      <alignment vertical="center"/>
    </xf>
    <xf numFmtId="0" fontId="13" fillId="0" borderId="26" xfId="2" quotePrefix="1" applyFont="1" applyFill="1" applyBorder="1" applyAlignment="1">
      <alignment horizontal="right" vertical="center" wrapText="1"/>
    </xf>
    <xf numFmtId="3" fontId="13" fillId="0" borderId="2" xfId="1" applyNumberFormat="1" applyFont="1" applyFill="1" applyBorder="1" applyAlignment="1">
      <alignment horizontal="right" vertical="center"/>
    </xf>
    <xf numFmtId="0" fontId="7" fillId="0" borderId="5" xfId="0" applyFont="1" applyBorder="1" applyAlignment="1">
      <alignment horizontal="left" vertical="center" wrapText="1" indent="3"/>
    </xf>
    <xf numFmtId="3" fontId="13" fillId="0" borderId="3" xfId="1" applyNumberFormat="1" applyFont="1" applyFill="1" applyBorder="1" applyAlignment="1">
      <alignment vertical="center"/>
    </xf>
    <xf numFmtId="0" fontId="7" fillId="0" borderId="35" xfId="0" applyFont="1" applyBorder="1" applyAlignment="1">
      <alignment horizontal="left" vertical="center" wrapText="1"/>
    </xf>
    <xf numFmtId="0" fontId="13" fillId="0" borderId="2" xfId="1" applyFont="1" applyFill="1" applyBorder="1" applyAlignment="1">
      <alignment horizontal="right" vertical="center"/>
    </xf>
    <xf numFmtId="0" fontId="38" fillId="0" borderId="7" xfId="5" applyFont="1" applyBorder="1" applyAlignment="1">
      <alignment horizontal="left" vertical="center" wrapText="1"/>
    </xf>
    <xf numFmtId="0" fontId="38" fillId="0" borderId="45" xfId="5" applyFont="1" applyBorder="1" applyAlignment="1">
      <alignment horizontal="left" vertical="center" wrapText="1"/>
    </xf>
    <xf numFmtId="0" fontId="7" fillId="0" borderId="51" xfId="0" applyFont="1" applyBorder="1" applyAlignment="1">
      <alignment horizontal="right" vertical="center"/>
    </xf>
    <xf numFmtId="0" fontId="7" fillId="0" borderId="45" xfId="0" applyFont="1" applyBorder="1" applyAlignment="1">
      <alignment horizontal="right" vertical="center"/>
    </xf>
    <xf numFmtId="0" fontId="7" fillId="0" borderId="64" xfId="0" applyFont="1" applyBorder="1" applyAlignment="1">
      <alignment horizontal="right" vertical="center"/>
    </xf>
    <xf numFmtId="0" fontId="16" fillId="0" borderId="53" xfId="0" applyFont="1" applyBorder="1" applyAlignment="1">
      <alignment horizontal="left" vertical="center"/>
    </xf>
    <xf numFmtId="0" fontId="16" fillId="0" borderId="36" xfId="0" applyFont="1" applyBorder="1" applyAlignment="1">
      <alignment horizontal="left" vertical="center"/>
    </xf>
    <xf numFmtId="0" fontId="38" fillId="0" borderId="36" xfId="5" applyFont="1" applyBorder="1" applyAlignment="1">
      <alignment horizontal="left" vertical="center" wrapText="1"/>
    </xf>
    <xf numFmtId="0" fontId="13" fillId="0" borderId="37" xfId="1" applyFont="1" applyFill="1" applyBorder="1" applyAlignment="1">
      <alignment horizontal="center" vertical="center"/>
    </xf>
    <xf numFmtId="0" fontId="13" fillId="0" borderId="45" xfId="1" applyFont="1" applyFill="1" applyBorder="1" applyAlignment="1">
      <alignment horizontal="center" vertical="center"/>
    </xf>
    <xf numFmtId="0" fontId="13" fillId="0" borderId="46" xfId="1" applyFont="1" applyFill="1" applyBorder="1" applyAlignment="1">
      <alignment horizontal="center" vertical="center"/>
    </xf>
    <xf numFmtId="0" fontId="13" fillId="0" borderId="35" xfId="1" applyFont="1" applyFill="1" applyBorder="1" applyAlignment="1">
      <alignment horizontal="center" vertical="center" wrapText="1"/>
    </xf>
    <xf numFmtId="0" fontId="13" fillId="0" borderId="11" xfId="1" applyFont="1" applyFill="1" applyBorder="1" applyAlignment="1">
      <alignment horizontal="center" vertical="center" wrapText="1"/>
    </xf>
    <xf numFmtId="0" fontId="13" fillId="0" borderId="26" xfId="1" applyFont="1" applyFill="1" applyBorder="1" applyAlignment="1">
      <alignment horizontal="center" vertical="center" wrapText="1"/>
    </xf>
    <xf numFmtId="0" fontId="12" fillId="0" borderId="53" xfId="0" applyFont="1" applyBorder="1" applyAlignment="1">
      <alignment horizontal="left" vertical="center"/>
    </xf>
    <xf numFmtId="0" fontId="12" fillId="0" borderId="7" xfId="0" applyFont="1" applyBorder="1" applyAlignment="1">
      <alignment horizontal="left" vertical="center"/>
    </xf>
    <xf numFmtId="0" fontId="12" fillId="0" borderId="36" xfId="0" applyFont="1" applyBorder="1" applyAlignment="1">
      <alignment horizontal="left" vertical="center"/>
    </xf>
    <xf numFmtId="0" fontId="13" fillId="0" borderId="40" xfId="1" applyFont="1" applyFill="1" applyBorder="1" applyAlignment="1">
      <alignment horizontal="center" vertical="center"/>
    </xf>
    <xf numFmtId="0" fontId="13" fillId="0" borderId="48" xfId="1" applyFont="1" applyFill="1" applyBorder="1" applyAlignment="1">
      <alignment horizontal="center" vertical="center"/>
    </xf>
    <xf numFmtId="0" fontId="13" fillId="0" borderId="49" xfId="1" applyFont="1" applyFill="1" applyBorder="1" applyAlignment="1">
      <alignment horizontal="center" vertical="center"/>
    </xf>
    <xf numFmtId="0" fontId="12" fillId="0" borderId="4" xfId="0" applyFont="1" applyBorder="1" applyAlignment="1">
      <alignment horizontal="center" vertical="center" wrapText="1"/>
    </xf>
    <xf numFmtId="0" fontId="12" fillId="0" borderId="28" xfId="0" applyFont="1" applyBorder="1" applyAlignment="1">
      <alignment horizontal="center" vertical="center" wrapText="1"/>
    </xf>
    <xf numFmtId="0" fontId="13" fillId="0" borderId="10" xfId="2" applyFont="1" applyFill="1" applyBorder="1" applyAlignment="1">
      <alignment horizontal="center" vertical="center"/>
    </xf>
    <xf numFmtId="0" fontId="13" fillId="0" borderId="11" xfId="2" applyFont="1" applyFill="1" applyBorder="1" applyAlignment="1">
      <alignment horizontal="center" vertical="center"/>
    </xf>
    <xf numFmtId="0" fontId="13" fillId="0" borderId="26" xfId="2" applyFont="1" applyFill="1" applyBorder="1" applyAlignment="1">
      <alignment horizontal="center" vertical="center"/>
    </xf>
    <xf numFmtId="0" fontId="7" fillId="0" borderId="65"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66" xfId="0" applyFont="1" applyBorder="1" applyAlignment="1">
      <alignment horizontal="center" vertical="center" wrapText="1"/>
    </xf>
    <xf numFmtId="0" fontId="12" fillId="0" borderId="53" xfId="0" applyFont="1" applyBorder="1" applyAlignment="1">
      <alignment horizontal="center" vertical="center"/>
    </xf>
    <xf numFmtId="0" fontId="12" fillId="0" borderId="7" xfId="0" applyFont="1" applyBorder="1" applyAlignment="1">
      <alignment horizontal="center" vertical="center"/>
    </xf>
    <xf numFmtId="0" fontId="12" fillId="0" borderId="36" xfId="0" applyFont="1" applyBorder="1" applyAlignment="1">
      <alignment horizontal="center" vertical="center"/>
    </xf>
    <xf numFmtId="0" fontId="7" fillId="0" borderId="37" xfId="0" applyFont="1" applyBorder="1" applyAlignment="1">
      <alignment horizontal="center"/>
    </xf>
    <xf numFmtId="0" fontId="7" fillId="0" borderId="45" xfId="0" applyFont="1" applyBorder="1" applyAlignment="1">
      <alignment horizontal="center"/>
    </xf>
    <xf numFmtId="0" fontId="7" fillId="0" borderId="46" xfId="0" applyFont="1" applyBorder="1" applyAlignment="1">
      <alignment horizontal="center"/>
    </xf>
    <xf numFmtId="0" fontId="13" fillId="0" borderId="11" xfId="0" applyFont="1" applyBorder="1" applyAlignment="1">
      <alignment horizontal="center"/>
    </xf>
    <xf numFmtId="0" fontId="13" fillId="0" borderId="26" xfId="0" applyFont="1" applyBorder="1" applyAlignment="1">
      <alignment horizontal="center"/>
    </xf>
    <xf numFmtId="0" fontId="13" fillId="0" borderId="42" xfId="1" applyFont="1" applyFill="1" applyBorder="1" applyAlignment="1">
      <alignment horizontal="center" vertical="center"/>
    </xf>
    <xf numFmtId="0" fontId="13" fillId="0" borderId="4" xfId="1" applyFont="1" applyFill="1" applyBorder="1" applyAlignment="1">
      <alignment horizontal="center" vertical="center"/>
    </xf>
    <xf numFmtId="0" fontId="13" fillId="0" borderId="59" xfId="1" applyFont="1" applyFill="1" applyBorder="1" applyAlignment="1">
      <alignment horizontal="center" vertical="center"/>
    </xf>
    <xf numFmtId="0" fontId="13" fillId="0" borderId="10" xfId="1" applyFont="1" applyFill="1" applyBorder="1" applyAlignment="1">
      <alignment horizontal="center" vertical="center"/>
    </xf>
    <xf numFmtId="0" fontId="13" fillId="0" borderId="11" xfId="1" applyFont="1" applyFill="1" applyBorder="1" applyAlignment="1">
      <alignment horizontal="center" vertical="center"/>
    </xf>
    <xf numFmtId="0" fontId="13" fillId="0" borderId="26" xfId="1" applyFont="1" applyFill="1" applyBorder="1" applyAlignment="1">
      <alignment horizontal="center" vertical="center"/>
    </xf>
    <xf numFmtId="0" fontId="13" fillId="0" borderId="28" xfId="1" applyFont="1" applyFill="1" applyBorder="1" applyAlignment="1">
      <alignment horizontal="center" vertical="center"/>
    </xf>
    <xf numFmtId="0" fontId="13" fillId="0" borderId="35" xfId="0" applyFont="1" applyBorder="1" applyAlignment="1">
      <alignment horizontal="center"/>
    </xf>
    <xf numFmtId="1" fontId="40" fillId="0" borderId="10" xfId="5" applyNumberFormat="1" applyFont="1" applyFill="1" applyBorder="1" applyAlignment="1">
      <alignment horizontal="right" vertical="center"/>
    </xf>
    <xf numFmtId="1" fontId="40" fillId="0" borderId="11" xfId="5" applyNumberFormat="1" applyFont="1" applyFill="1" applyBorder="1" applyAlignment="1">
      <alignment horizontal="right" vertical="center"/>
    </xf>
    <xf numFmtId="1" fontId="40" fillId="0" borderId="12" xfId="5" applyNumberFormat="1" applyFont="1" applyFill="1" applyBorder="1" applyAlignment="1">
      <alignment horizontal="right" vertical="center"/>
    </xf>
    <xf numFmtId="0" fontId="13" fillId="0" borderId="39" xfId="0" applyFont="1" applyFill="1" applyBorder="1" applyAlignment="1">
      <alignment horizontal="center"/>
    </xf>
    <xf numFmtId="0" fontId="13" fillId="0" borderId="4" xfId="0" applyFont="1" applyFill="1" applyBorder="1" applyAlignment="1">
      <alignment horizontal="center"/>
    </xf>
    <xf numFmtId="0" fontId="13" fillId="0" borderId="28" xfId="0" applyFont="1" applyFill="1" applyBorder="1" applyAlignment="1">
      <alignment horizont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35" xfId="0" applyFont="1" applyBorder="1" applyAlignment="1">
      <alignment horizontal="left" vertical="center" wrapText="1"/>
    </xf>
    <xf numFmtId="0" fontId="7" fillId="0" borderId="26" xfId="0" applyFont="1" applyBorder="1" applyAlignment="1">
      <alignment horizontal="left" vertical="center" wrapText="1"/>
    </xf>
    <xf numFmtId="0" fontId="7" fillId="0" borderId="17" xfId="0" applyFont="1" applyBorder="1" applyAlignment="1">
      <alignment horizontal="left" vertical="center" wrapText="1"/>
    </xf>
    <xf numFmtId="0" fontId="7" fillId="0" borderId="19" xfId="0" applyFont="1" applyBorder="1" applyAlignment="1">
      <alignment horizontal="left" vertical="center" wrapText="1"/>
    </xf>
    <xf numFmtId="0" fontId="7" fillId="0" borderId="10" xfId="0" applyFont="1" applyBorder="1" applyAlignment="1">
      <alignment horizontal="left" vertical="center" wrapText="1"/>
    </xf>
    <xf numFmtId="0" fontId="16" fillId="0" borderId="23" xfId="0" applyFont="1" applyBorder="1" applyAlignment="1">
      <alignment horizontal="left" vertical="center" wrapText="1"/>
    </xf>
    <xf numFmtId="0" fontId="16" fillId="0" borderId="8" xfId="0" applyFont="1" applyBorder="1" applyAlignment="1">
      <alignment horizontal="left" vertical="center" wrapText="1"/>
    </xf>
    <xf numFmtId="0" fontId="7" fillId="0" borderId="47" xfId="0" applyFont="1" applyBorder="1" applyAlignment="1">
      <alignment horizontal="left" vertical="center" wrapText="1"/>
    </xf>
    <xf numFmtId="0" fontId="7" fillId="0" borderId="43" xfId="0" applyFont="1" applyBorder="1" applyAlignment="1">
      <alignment horizontal="left" vertical="center" wrapText="1"/>
    </xf>
    <xf numFmtId="0" fontId="13" fillId="0" borderId="2" xfId="1" applyFont="1" applyFill="1" applyBorder="1" applyAlignment="1">
      <alignment horizontal="right" vertical="center"/>
    </xf>
    <xf numFmtId="0" fontId="13" fillId="0" borderId="16" xfId="1" applyFont="1" applyFill="1" applyBorder="1" applyAlignment="1">
      <alignment horizontal="right" vertical="center"/>
    </xf>
    <xf numFmtId="0" fontId="12" fillId="0" borderId="24" xfId="0" applyFont="1" applyBorder="1" applyAlignment="1">
      <alignment horizontal="left" vertical="center"/>
    </xf>
    <xf numFmtId="0" fontId="12" fillId="0" borderId="8" xfId="0" applyFont="1" applyBorder="1" applyAlignment="1">
      <alignment horizontal="left" vertical="center"/>
    </xf>
    <xf numFmtId="0" fontId="13" fillId="0" borderId="41" xfId="1" applyFont="1" applyFill="1" applyBorder="1" applyAlignment="1">
      <alignment horizontal="right" vertical="center"/>
    </xf>
    <xf numFmtId="0" fontId="13" fillId="0" borderId="43" xfId="1" applyFont="1" applyFill="1" applyBorder="1" applyAlignment="1">
      <alignment horizontal="right" vertical="center"/>
    </xf>
    <xf numFmtId="3" fontId="13" fillId="0" borderId="2" xfId="1" applyNumberFormat="1" applyFont="1" applyFill="1" applyBorder="1" applyAlignment="1">
      <alignment horizontal="right" vertical="center"/>
    </xf>
    <xf numFmtId="3" fontId="13" fillId="0" borderId="16" xfId="1" applyNumberFormat="1" applyFont="1" applyFill="1" applyBorder="1" applyAlignment="1">
      <alignment horizontal="right" vertical="center"/>
    </xf>
    <xf numFmtId="0" fontId="7" fillId="0" borderId="0" xfId="0" applyFont="1" applyAlignment="1">
      <alignment horizontal="left" vertical="center" wrapText="1"/>
    </xf>
    <xf numFmtId="0" fontId="13" fillId="0" borderId="40" xfId="1" applyFont="1" applyFill="1" applyBorder="1" applyAlignment="1">
      <alignment horizontal="right" vertical="center"/>
    </xf>
    <xf numFmtId="0" fontId="13" fillId="0" borderId="49" xfId="1" applyFont="1" applyFill="1" applyBorder="1" applyAlignment="1">
      <alignment horizontal="right" vertical="center"/>
    </xf>
    <xf numFmtId="0" fontId="7" fillId="0" borderId="40" xfId="0" applyFont="1" applyBorder="1" applyAlignment="1">
      <alignment horizontal="left" vertical="center" wrapText="1"/>
    </xf>
    <xf numFmtId="0" fontId="23" fillId="0" borderId="7" xfId="5" applyFont="1" applyFill="1" applyBorder="1" applyAlignment="1">
      <alignment horizontal="left" vertical="center" wrapText="1"/>
    </xf>
    <xf numFmtId="2" fontId="13" fillId="0" borderId="2" xfId="1" applyNumberFormat="1" applyFont="1" applyFill="1" applyBorder="1" applyAlignment="1">
      <alignment horizontal="right" vertical="center"/>
    </xf>
    <xf numFmtId="2" fontId="13" fillId="0" borderId="16" xfId="1" applyNumberFormat="1" applyFont="1" applyFill="1" applyBorder="1" applyAlignment="1">
      <alignment horizontal="right" vertical="center"/>
    </xf>
    <xf numFmtId="0" fontId="7" fillId="0" borderId="39" xfId="0" applyFont="1" applyBorder="1" applyAlignment="1">
      <alignment horizontal="left" vertical="center" wrapText="1"/>
    </xf>
    <xf numFmtId="0" fontId="7" fillId="0" borderId="38" xfId="0" applyFont="1" applyBorder="1" applyAlignment="1">
      <alignment horizontal="left" vertical="center" wrapText="1"/>
    </xf>
    <xf numFmtId="0" fontId="17" fillId="0" borderId="47" xfId="0" applyFont="1" applyBorder="1" applyAlignment="1">
      <alignment horizontal="left" vertical="center" wrapText="1"/>
    </xf>
    <xf numFmtId="0" fontId="17" fillId="0" borderId="39" xfId="0" applyFont="1" applyBorder="1" applyAlignment="1">
      <alignment horizontal="left" vertical="center" wrapText="1"/>
    </xf>
    <xf numFmtId="0" fontId="16" fillId="0" borderId="25" xfId="0" applyFont="1" applyBorder="1" applyAlignment="1">
      <alignment horizontal="left" vertical="center" wrapText="1"/>
    </xf>
    <xf numFmtId="0" fontId="16" fillId="0" borderId="37" xfId="0" applyFont="1" applyBorder="1" applyAlignment="1">
      <alignment horizontal="left" vertical="center" wrapText="1"/>
    </xf>
    <xf numFmtId="0" fontId="16" fillId="0" borderId="53" xfId="0" applyFont="1" applyBorder="1" applyAlignment="1">
      <alignment horizontal="left" vertical="center" wrapText="1"/>
    </xf>
    <xf numFmtId="0" fontId="7" fillId="0" borderId="35" xfId="0" applyFont="1" applyBorder="1" applyAlignment="1">
      <alignment horizontal="left" vertical="center"/>
    </xf>
    <xf numFmtId="0" fontId="7" fillId="0" borderId="11" xfId="0" applyFont="1" applyBorder="1" applyAlignment="1">
      <alignment horizontal="left" vertical="center"/>
    </xf>
    <xf numFmtId="0" fontId="7" fillId="0" borderId="56" xfId="0" applyFont="1" applyBorder="1" applyAlignment="1">
      <alignment horizontal="left" vertical="center" wrapText="1"/>
    </xf>
    <xf numFmtId="0" fontId="7" fillId="0" borderId="38" xfId="0" applyFont="1" applyBorder="1" applyAlignment="1">
      <alignment horizontal="left" vertical="center"/>
    </xf>
    <xf numFmtId="0" fontId="7" fillId="0" borderId="48" xfId="0" applyFont="1" applyBorder="1" applyAlignment="1">
      <alignment horizontal="left" vertical="center"/>
    </xf>
    <xf numFmtId="0" fontId="7" fillId="0" borderId="0" xfId="0" applyFont="1" applyAlignment="1">
      <alignment horizontal="left" vertical="center"/>
    </xf>
    <xf numFmtId="0" fontId="7" fillId="0" borderId="10" xfId="0" applyFont="1" applyBorder="1" applyAlignment="1">
      <alignment horizontal="right" vertical="center" wrapText="1"/>
    </xf>
    <xf numFmtId="0" fontId="7" fillId="0" borderId="16" xfId="0" applyFont="1" applyBorder="1" applyAlignment="1">
      <alignment horizontal="right" vertical="center" wrapText="1"/>
    </xf>
    <xf numFmtId="0" fontId="12" fillId="0" borderId="37" xfId="0" applyFont="1" applyBorder="1" applyAlignment="1">
      <alignment horizontal="right" vertical="center" wrapText="1"/>
    </xf>
    <xf numFmtId="0" fontId="12" fillId="0" borderId="32" xfId="0" applyFont="1" applyBorder="1" applyAlignment="1">
      <alignment horizontal="right" vertical="center" wrapText="1"/>
    </xf>
    <xf numFmtId="0" fontId="16" fillId="0" borderId="68" xfId="0" applyFont="1" applyBorder="1" applyAlignment="1">
      <alignment horizontal="left" vertical="center" wrapText="1"/>
    </xf>
    <xf numFmtId="0" fontId="16" fillId="0" borderId="65" xfId="0" applyFont="1" applyBorder="1" applyAlignment="1">
      <alignment horizontal="left" vertical="center" wrapText="1"/>
    </xf>
    <xf numFmtId="0" fontId="16" fillId="0" borderId="57" xfId="0" applyFont="1" applyBorder="1" applyAlignment="1">
      <alignment horizontal="left" vertical="center" wrapText="1"/>
    </xf>
    <xf numFmtId="0" fontId="7" fillId="0" borderId="18" xfId="0" applyFont="1" applyBorder="1" applyAlignment="1">
      <alignment horizontal="right" vertical="center" wrapText="1"/>
    </xf>
    <xf numFmtId="0" fontId="7" fillId="0" borderId="19" xfId="0" applyFont="1" applyBorder="1" applyAlignment="1">
      <alignment horizontal="right" vertical="center" wrapText="1"/>
    </xf>
    <xf numFmtId="0" fontId="12" fillId="0" borderId="29" xfId="0" applyFont="1" applyBorder="1" applyAlignment="1">
      <alignment horizontal="left" vertical="center" wrapText="1"/>
    </xf>
    <xf numFmtId="0" fontId="12" fillId="0" borderId="33" xfId="0" applyFont="1" applyBorder="1" applyAlignment="1">
      <alignment horizontal="left" vertical="center" wrapText="1"/>
    </xf>
    <xf numFmtId="0" fontId="12" fillId="0" borderId="54" xfId="0" applyFont="1" applyBorder="1" applyAlignment="1">
      <alignment horizontal="left" vertical="center" wrapText="1"/>
    </xf>
    <xf numFmtId="0" fontId="13" fillId="0" borderId="10" xfId="1" applyFont="1" applyFill="1" applyBorder="1" applyAlignment="1">
      <alignment horizontal="right" vertical="center"/>
    </xf>
    <xf numFmtId="0" fontId="13" fillId="0" borderId="26" xfId="1" applyFont="1" applyFill="1" applyBorder="1" applyAlignment="1">
      <alignment horizontal="right" vertical="center"/>
    </xf>
    <xf numFmtId="0" fontId="12" fillId="0" borderId="21" xfId="0" applyFont="1" applyBorder="1" applyAlignment="1">
      <alignment horizontal="right" vertical="center" wrapText="1"/>
    </xf>
    <xf numFmtId="0" fontId="12" fillId="0" borderId="29" xfId="0" applyFont="1" applyBorder="1" applyAlignment="1">
      <alignment horizontal="right" vertical="center" wrapText="1"/>
    </xf>
    <xf numFmtId="0" fontId="17" fillId="0" borderId="24" xfId="0" applyFont="1" applyBorder="1" applyAlignment="1">
      <alignment horizontal="left" vertical="center"/>
    </xf>
    <xf numFmtId="0" fontId="17" fillId="0" borderId="8" xfId="0" applyFont="1" applyBorder="1" applyAlignment="1">
      <alignment horizontal="left" vertical="center"/>
    </xf>
    <xf numFmtId="0" fontId="7" fillId="0" borderId="41" xfId="0" applyFont="1" applyBorder="1" applyAlignment="1">
      <alignment horizontal="right" vertical="center" wrapText="1"/>
    </xf>
    <xf numFmtId="0" fontId="7" fillId="0" borderId="43" xfId="0" applyFont="1" applyBorder="1" applyAlignment="1">
      <alignment horizontal="right" vertical="center" wrapText="1"/>
    </xf>
    <xf numFmtId="0" fontId="7" fillId="0" borderId="2" xfId="0" applyFont="1" applyBorder="1" applyAlignment="1">
      <alignment horizontal="right" vertical="center" wrapText="1"/>
    </xf>
    <xf numFmtId="0" fontId="16" fillId="0" borderId="36" xfId="0" applyFont="1" applyBorder="1" applyAlignment="1">
      <alignment horizontal="left" vertical="center" wrapText="1"/>
    </xf>
    <xf numFmtId="0" fontId="16" fillId="0" borderId="7" xfId="0" applyFont="1" applyBorder="1" applyAlignment="1">
      <alignment horizontal="left" vertical="center" wrapText="1"/>
    </xf>
    <xf numFmtId="0" fontId="13" fillId="0" borderId="35" xfId="0" applyFont="1" applyBorder="1" applyAlignment="1">
      <alignment horizontal="center" vertical="center"/>
    </xf>
    <xf numFmtId="0" fontId="13" fillId="0" borderId="11" xfId="0" applyFont="1" applyBorder="1" applyAlignment="1">
      <alignment horizontal="center" vertical="center"/>
    </xf>
    <xf numFmtId="0" fontId="13" fillId="0" borderId="26" xfId="0" applyFont="1" applyBorder="1" applyAlignment="1">
      <alignment horizontal="center" vertical="center"/>
    </xf>
    <xf numFmtId="0" fontId="23" fillId="0" borderId="45" xfId="5" applyFont="1" applyFill="1" applyBorder="1" applyAlignment="1">
      <alignment horizontal="left" vertical="center" wrapText="1"/>
    </xf>
    <xf numFmtId="0" fontId="12" fillId="0" borderId="37" xfId="2" applyFont="1" applyFill="1" applyBorder="1" applyAlignment="1">
      <alignment horizontal="left" vertical="center" wrapText="1"/>
    </xf>
    <xf numFmtId="0" fontId="12" fillId="0" borderId="45" xfId="2" applyFont="1" applyFill="1" applyBorder="1" applyAlignment="1">
      <alignment horizontal="left" vertical="center" wrapText="1"/>
    </xf>
    <xf numFmtId="0" fontId="12" fillId="0" borderId="46" xfId="2" applyFont="1" applyFill="1" applyBorder="1" applyAlignment="1">
      <alignment horizontal="left" vertical="center" wrapText="1"/>
    </xf>
    <xf numFmtId="0" fontId="12" fillId="0" borderId="37" xfId="2" applyFont="1" applyFill="1" applyBorder="1" applyAlignment="1">
      <alignment vertical="center" wrapText="1"/>
    </xf>
    <xf numFmtId="0" fontId="12" fillId="0" borderId="45" xfId="2" applyFont="1" applyFill="1" applyBorder="1" applyAlignment="1">
      <alignment vertical="center" wrapText="1"/>
    </xf>
    <xf numFmtId="0" fontId="12" fillId="0" borderId="46" xfId="2" applyFont="1" applyFill="1" applyBorder="1" applyAlignment="1">
      <alignment vertical="center" wrapText="1"/>
    </xf>
    <xf numFmtId="0" fontId="30" fillId="0" borderId="11" xfId="2" applyFont="1" applyFill="1" applyBorder="1" applyAlignment="1">
      <alignment horizontal="center" vertical="center"/>
    </xf>
    <xf numFmtId="0" fontId="30" fillId="0" borderId="26" xfId="2" applyFont="1" applyFill="1" applyBorder="1" applyAlignment="1">
      <alignment horizontal="center" vertical="center"/>
    </xf>
    <xf numFmtId="0" fontId="9" fillId="0" borderId="0" xfId="0" applyFont="1" applyAlignment="1">
      <alignment horizontal="left" vertical="center"/>
    </xf>
    <xf numFmtId="0" fontId="7" fillId="0" borderId="0" xfId="0" applyFont="1" applyAlignment="1">
      <alignment horizontal="left" vertical="top" wrapText="1"/>
    </xf>
  </cellXfs>
  <cellStyles count="9">
    <cellStyle name="Ausgabe" xfId="4" builtinId="21"/>
    <cellStyle name="Gut" xfId="1" builtinId="26"/>
    <cellStyle name="Komma 2" xfId="7" xr:uid="{00000000-0005-0000-0000-000002000000}"/>
    <cellStyle name="Komma 3" xfId="8" xr:uid="{00000000-0005-0000-0000-000003000000}"/>
    <cellStyle name="Link" xfId="5" builtinId="8"/>
    <cellStyle name="Neutral" xfId="3" builtinId="28"/>
    <cellStyle name="Prozent" xfId="6" builtinId="5"/>
    <cellStyle name="Schlecht" xfId="2" builtinId="27"/>
    <cellStyle name="Standard" xfId="0" builtinId="0"/>
  </cellStyles>
  <dxfs count="18">
    <dxf>
      <font>
        <color theme="0"/>
      </font>
      <fill>
        <patternFill>
          <bgColor rgb="FFFF0000"/>
        </patternFill>
      </fill>
    </dxf>
    <dxf>
      <fill>
        <patternFill>
          <bgColor rgb="FF00B050"/>
        </patternFill>
      </fill>
    </dxf>
    <dxf>
      <fill>
        <patternFill>
          <bgColor rgb="FFFFC000"/>
        </patternFill>
      </fill>
    </dxf>
    <dxf>
      <fill>
        <patternFill>
          <bgColor rgb="FFFFFF00"/>
        </patternFill>
      </fill>
    </dxf>
    <dxf>
      <fill>
        <patternFill>
          <bgColor rgb="FF7030A0"/>
        </patternFill>
      </fill>
    </dxf>
    <dxf>
      <fill>
        <patternFill>
          <bgColor rgb="FF00B0F0"/>
        </patternFill>
      </fill>
    </dxf>
    <dxf>
      <fill>
        <patternFill>
          <bgColor rgb="FF7030A0"/>
        </patternFill>
      </fill>
    </dxf>
    <dxf>
      <fill>
        <patternFill>
          <bgColor rgb="FF00B0F0"/>
        </patternFill>
      </fill>
    </dxf>
    <dxf>
      <fill>
        <patternFill>
          <bgColor rgb="FF7030A0"/>
        </patternFill>
      </fill>
    </dxf>
    <dxf>
      <fill>
        <patternFill>
          <bgColor rgb="FF00B0F0"/>
        </patternFill>
      </fill>
    </dxf>
    <dxf>
      <fill>
        <patternFill>
          <bgColor rgb="FF7030A0"/>
        </patternFill>
      </fill>
    </dxf>
    <dxf>
      <fill>
        <patternFill>
          <bgColor rgb="FF00B0F0"/>
        </patternFill>
      </fill>
    </dxf>
    <dxf>
      <fill>
        <patternFill>
          <bgColor rgb="FF7030A0"/>
        </patternFill>
      </fill>
    </dxf>
    <dxf>
      <fill>
        <patternFill>
          <bgColor rgb="FF00B0F0"/>
        </patternFill>
      </fill>
    </dxf>
    <dxf>
      <fill>
        <patternFill>
          <bgColor rgb="FF7030A0"/>
        </patternFill>
      </fill>
    </dxf>
    <dxf>
      <fill>
        <patternFill>
          <bgColor rgb="FF00B0F0"/>
        </patternFill>
      </fill>
    </dxf>
    <dxf>
      <fill>
        <patternFill>
          <bgColor rgb="FF7030A0"/>
        </patternFill>
      </fill>
    </dxf>
    <dxf>
      <fill>
        <patternFill>
          <bgColor rgb="FF00B0F0"/>
        </patternFill>
      </fill>
    </dxf>
  </dxfs>
  <tableStyles count="0" defaultTableStyle="TableStyleMedium2" defaultPivotStyle="PivotStyleLight16"/>
  <colors>
    <mruColors>
      <color rgb="FFF11A29"/>
      <color rgb="FFF7994B"/>
      <color rgb="FF9C6500"/>
      <color rgb="FF006100"/>
      <color rgb="FFFF9F9F"/>
      <color rgb="FF0000FF"/>
      <color rgb="FF61FFA8"/>
      <color rgb="FFCCE9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0</xdr:colOff>
      <xdr:row>34</xdr:row>
      <xdr:rowOff>0</xdr:rowOff>
    </xdr:to>
    <xdr:pic>
      <xdr:nvPicPr>
        <xdr:cNvPr id="2" name="Grafik 1">
          <a:extLst>
            <a:ext uri="{FF2B5EF4-FFF2-40B4-BE49-F238E27FC236}">
              <a16:creationId xmlns:a16="http://schemas.microsoft.com/office/drawing/2014/main" id="{0B8BA6F6-BBD1-0038-62E6-E47B4546E3A5}"/>
            </a:ext>
          </a:extLst>
        </xdr:cNvPr>
        <xdr:cNvPicPr>
          <a:picLocks noChangeAspect="1"/>
        </xdr:cNvPicPr>
      </xdr:nvPicPr>
      <xdr:blipFill>
        <a:blip xmlns:r="http://schemas.openxmlformats.org/officeDocument/2006/relationships" r:embed="rId1"/>
        <a:stretch>
          <a:fillRect/>
        </a:stretch>
      </xdr:blipFill>
      <xdr:spPr>
        <a:xfrm>
          <a:off x="0" y="0"/>
          <a:ext cx="9906000" cy="6477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16383</xdr:col>
      <xdr:colOff>0</xdr:colOff>
      <xdr:row>10</xdr:row>
      <xdr:rowOff>0</xdr:rowOff>
    </xdr:from>
    <xdr:to>
      <xdr:col>16383</xdr:col>
      <xdr:colOff>0</xdr:colOff>
      <xdr:row>10</xdr:row>
      <xdr:rowOff>0</xdr:rowOff>
    </xdr:to>
    <xdr:pic>
      <xdr:nvPicPr>
        <xdr:cNvPr id="2" name="Grafik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86975" y="4267200"/>
          <a:ext cx="0" cy="0"/>
        </a:xfrm>
        <a:prstGeom prst="rect">
          <a:avLst/>
        </a:prstGeom>
        <a:noFill/>
        <a:ln>
          <a:noFill/>
        </a:ln>
        <a:effectLst/>
        <a:extLst>
          <a:ext uri="{909E8E84-426E-40DD-AFC4-6F175D3DCCD1}">
            <a14:hiddenFill xmlns:a14="http://schemas.microsoft.com/office/drawing/2010/main">
              <a:solidFill>
                <a:srgbClr val="464653"/>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xdr:twoCellAnchor>
    <xdr:from>
      <xdr:col>16383</xdr:col>
      <xdr:colOff>0</xdr:colOff>
      <xdr:row>10</xdr:row>
      <xdr:rowOff>0</xdr:rowOff>
    </xdr:from>
    <xdr:to>
      <xdr:col>16383</xdr:col>
      <xdr:colOff>0</xdr:colOff>
      <xdr:row>10</xdr:row>
      <xdr:rowOff>0</xdr:rowOff>
    </xdr:to>
    <xdr:pic>
      <xdr:nvPicPr>
        <xdr:cNvPr id="3" name="Grafik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86975" y="4267200"/>
          <a:ext cx="0" cy="0"/>
        </a:xfrm>
        <a:prstGeom prst="rect">
          <a:avLst/>
        </a:prstGeom>
        <a:noFill/>
        <a:ln>
          <a:noFill/>
        </a:ln>
        <a:effectLst/>
        <a:extLst>
          <a:ext uri="{909E8E84-426E-40DD-AFC4-6F175D3DCCD1}">
            <a14:hiddenFill xmlns:a14="http://schemas.microsoft.com/office/drawing/2010/main">
              <a:solidFill>
                <a:srgbClr val="464653"/>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xdr:twoCellAnchor>
    <xdr:from>
      <xdr:col>1</xdr:col>
      <xdr:colOff>7655719</xdr:colOff>
      <xdr:row>3</xdr:row>
      <xdr:rowOff>188119</xdr:rowOff>
    </xdr:from>
    <xdr:to>
      <xdr:col>1</xdr:col>
      <xdr:colOff>8500267</xdr:colOff>
      <xdr:row>8</xdr:row>
      <xdr:rowOff>95249</xdr:rowOff>
    </xdr:to>
    <xdr:pic>
      <xdr:nvPicPr>
        <xdr:cNvPr id="7" name="Grafik 6">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51636" y="3310202"/>
          <a:ext cx="844548" cy="859630"/>
        </a:xfrm>
        <a:prstGeom prst="rect">
          <a:avLst/>
        </a:prstGeom>
        <a:noFill/>
        <a:ln>
          <a:noFill/>
        </a:ln>
        <a:effectLst/>
        <a:extLst>
          <a:ext uri="{909E8E84-426E-40DD-AFC4-6F175D3DCCD1}">
            <a14:hiddenFill xmlns:a14="http://schemas.microsoft.com/office/drawing/2010/main">
              <a:solidFill>
                <a:srgbClr val="464653"/>
              </a:solidFill>
            </a14:hiddenFill>
          </a:ext>
          <a:ext uri="{91240B29-F687-4F45-9708-019B960494DF}">
            <a14:hiddenLine xmlns:a14="http://schemas.microsoft.com/office/drawing/2010/main" w="25400">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000000" mc:Ignorable="a14" a14:legacySpreadsheetColorIndex="0"/>
                </a:outerShdw>
              </a:effectLst>
            </a14:hiddenEffects>
          </a:ext>
        </a:extLst>
      </xdr:spPr>
    </xdr:pic>
    <xdr:clientData/>
  </xdr:twoCellAnchor>
  <xdr:twoCellAnchor editAs="oneCell">
    <xdr:from>
      <xdr:col>2</xdr:col>
      <xdr:colOff>7598834</xdr:colOff>
      <xdr:row>2</xdr:row>
      <xdr:rowOff>2106214</xdr:rowOff>
    </xdr:from>
    <xdr:to>
      <xdr:col>2</xdr:col>
      <xdr:colOff>8665501</xdr:colOff>
      <xdr:row>8</xdr:row>
      <xdr:rowOff>31750</xdr:rowOff>
    </xdr:to>
    <xdr:pic>
      <xdr:nvPicPr>
        <xdr:cNvPr id="8" name="Grafik 7">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3"/>
        <a:stretch>
          <a:fillRect/>
        </a:stretch>
      </xdr:blipFill>
      <xdr:spPr>
        <a:xfrm>
          <a:off x="9165167" y="3302131"/>
          <a:ext cx="1066667" cy="1047619"/>
        </a:xfrm>
        <a:prstGeom prst="rect">
          <a:avLst/>
        </a:prstGeom>
      </xdr:spPr>
    </xdr:pic>
    <xdr:clientData/>
  </xdr:twoCellAnchor>
  <xdr:twoCellAnchor editAs="oneCell">
    <xdr:from>
      <xdr:col>1</xdr:col>
      <xdr:colOff>52917</xdr:colOff>
      <xdr:row>0</xdr:row>
      <xdr:rowOff>95249</xdr:rowOff>
    </xdr:from>
    <xdr:to>
      <xdr:col>2</xdr:col>
      <xdr:colOff>194733</xdr:colOff>
      <xdr:row>1</xdr:row>
      <xdr:rowOff>24081</xdr:rowOff>
    </xdr:to>
    <xdr:pic>
      <xdr:nvPicPr>
        <xdr:cNvPr id="6" name="Grafik 5" descr="Lanxess – Wikipedia">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33917" y="95249"/>
          <a:ext cx="1327149" cy="553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52917</xdr:colOff>
      <xdr:row>0</xdr:row>
      <xdr:rowOff>105832</xdr:rowOff>
    </xdr:from>
    <xdr:to>
      <xdr:col>2</xdr:col>
      <xdr:colOff>328083</xdr:colOff>
      <xdr:row>1</xdr:row>
      <xdr:rowOff>34664</xdr:rowOff>
    </xdr:to>
    <xdr:pic>
      <xdr:nvPicPr>
        <xdr:cNvPr id="3" name="Grafik 2" descr="Lanxess – Wikipedi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3917" y="105832"/>
          <a:ext cx="1322916" cy="557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52917</xdr:colOff>
      <xdr:row>0</xdr:row>
      <xdr:rowOff>95249</xdr:rowOff>
    </xdr:from>
    <xdr:to>
      <xdr:col>1</xdr:col>
      <xdr:colOff>1375833</xdr:colOff>
      <xdr:row>1</xdr:row>
      <xdr:rowOff>24081</xdr:rowOff>
    </xdr:to>
    <xdr:pic>
      <xdr:nvPicPr>
        <xdr:cNvPr id="2" name="Grafik 1" descr="Lanxess – Wikipedia">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3917" y="95249"/>
          <a:ext cx="1322916" cy="553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52917</xdr:colOff>
      <xdr:row>0</xdr:row>
      <xdr:rowOff>95249</xdr:rowOff>
    </xdr:from>
    <xdr:to>
      <xdr:col>1</xdr:col>
      <xdr:colOff>1379008</xdr:colOff>
      <xdr:row>1</xdr:row>
      <xdr:rowOff>27256</xdr:rowOff>
    </xdr:to>
    <xdr:pic>
      <xdr:nvPicPr>
        <xdr:cNvPr id="10" name="Grafik 9" descr="Lanxess – Wikipedia">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3917" y="95249"/>
          <a:ext cx="1322916" cy="553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16384</xdr:col>
      <xdr:colOff>985698</xdr:colOff>
      <xdr:row>0</xdr:row>
      <xdr:rowOff>48324</xdr:rowOff>
    </xdr:from>
    <xdr:to>
      <xdr:col>16384</xdr:col>
      <xdr:colOff>2547799</xdr:colOff>
      <xdr:row>0</xdr:row>
      <xdr:rowOff>300736</xdr:rowOff>
    </xdr:to>
    <xdr:sp macro="" textlink="">
      <xdr:nvSpPr>
        <xdr:cNvPr id="17" name="Rechteck 16">
          <a:extLst>
            <a:ext uri="{FF2B5EF4-FFF2-40B4-BE49-F238E27FC236}">
              <a16:creationId xmlns:a16="http://schemas.microsoft.com/office/drawing/2014/main" id="{00000000-0008-0000-0400-000011000000}"/>
            </a:ext>
          </a:extLst>
        </xdr:cNvPr>
        <xdr:cNvSpPr/>
      </xdr:nvSpPr>
      <xdr:spPr>
        <a:xfrm>
          <a:off x="13618229" y="48324"/>
          <a:ext cx="1562101" cy="252412"/>
        </a:xfrm>
        <a:prstGeom prst="rect">
          <a:avLst/>
        </a:prstGeom>
        <a:solidFill>
          <a:srgbClr val="F7994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a:solidFill>
                <a:sysClr val="windowText" lastClr="000000"/>
              </a:solidFill>
            </a:rPr>
            <a:t>New</a:t>
          </a:r>
          <a:r>
            <a:rPr lang="de-DE" sz="1100" baseline="0">
              <a:solidFill>
                <a:sysClr val="windowText" lastClr="000000"/>
              </a:solidFill>
            </a:rPr>
            <a:t> calculated ratios</a:t>
          </a:r>
          <a:endParaRPr lang="de-DE" sz="1100">
            <a:solidFill>
              <a:sysClr val="windowText" lastClr="000000"/>
            </a:solidFill>
          </a:endParaRPr>
        </a:p>
      </xdr:txBody>
    </xdr:sp>
    <xdr:clientData/>
  </xdr:twoCellAnchor>
  <xdr:twoCellAnchor editAs="oneCell">
    <xdr:from>
      <xdr:col>1</xdr:col>
      <xdr:colOff>52917</xdr:colOff>
      <xdr:row>0</xdr:row>
      <xdr:rowOff>95249</xdr:rowOff>
    </xdr:from>
    <xdr:to>
      <xdr:col>1</xdr:col>
      <xdr:colOff>1382183</xdr:colOff>
      <xdr:row>1</xdr:row>
      <xdr:rowOff>30431</xdr:rowOff>
    </xdr:to>
    <xdr:pic>
      <xdr:nvPicPr>
        <xdr:cNvPr id="6" name="Grafik 5" descr="Lanxess – Wikipedia">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3917" y="95249"/>
          <a:ext cx="1322916" cy="553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52916</xdr:colOff>
      <xdr:row>0</xdr:row>
      <xdr:rowOff>95248</xdr:rowOff>
    </xdr:from>
    <xdr:to>
      <xdr:col>1</xdr:col>
      <xdr:colOff>1379007</xdr:colOff>
      <xdr:row>1</xdr:row>
      <xdr:rowOff>27255</xdr:rowOff>
    </xdr:to>
    <xdr:pic>
      <xdr:nvPicPr>
        <xdr:cNvPr id="18" name="Grafik 17" descr="Lanxess – Wikipedia">
          <a:extLst>
            <a:ext uri="{FF2B5EF4-FFF2-40B4-BE49-F238E27FC236}">
              <a16:creationId xmlns:a16="http://schemas.microsoft.com/office/drawing/2014/main" id="{F7888857-DAA4-409E-80E5-CDF2A475F3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3916" y="95248"/>
          <a:ext cx="1322916" cy="553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52917</xdr:colOff>
      <xdr:row>0</xdr:row>
      <xdr:rowOff>95249</xdr:rowOff>
    </xdr:from>
    <xdr:to>
      <xdr:col>1</xdr:col>
      <xdr:colOff>1382183</xdr:colOff>
      <xdr:row>1</xdr:row>
      <xdr:rowOff>30431</xdr:rowOff>
    </xdr:to>
    <xdr:pic>
      <xdr:nvPicPr>
        <xdr:cNvPr id="2" name="Grafik 1" descr="Lanxess – Wikipedia">
          <a:extLst>
            <a:ext uri="{FF2B5EF4-FFF2-40B4-BE49-F238E27FC236}">
              <a16:creationId xmlns:a16="http://schemas.microsoft.com/office/drawing/2014/main" id="{7AAEE2C5-83B1-482D-A09E-8DE880BF5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3917" y="95249"/>
          <a:ext cx="1322916" cy="553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52917</xdr:colOff>
      <xdr:row>0</xdr:row>
      <xdr:rowOff>95249</xdr:rowOff>
    </xdr:from>
    <xdr:to>
      <xdr:col>1</xdr:col>
      <xdr:colOff>1379008</xdr:colOff>
      <xdr:row>1</xdr:row>
      <xdr:rowOff>27256</xdr:rowOff>
    </xdr:to>
    <xdr:pic>
      <xdr:nvPicPr>
        <xdr:cNvPr id="2" name="Grafik 1" descr="Lanxess – Wikipedia">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3917" y="95249"/>
          <a:ext cx="1322916" cy="553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52917</xdr:colOff>
      <xdr:row>0</xdr:row>
      <xdr:rowOff>95249</xdr:rowOff>
    </xdr:from>
    <xdr:to>
      <xdr:col>1</xdr:col>
      <xdr:colOff>1379008</xdr:colOff>
      <xdr:row>1</xdr:row>
      <xdr:rowOff>27256</xdr:rowOff>
    </xdr:to>
    <xdr:pic>
      <xdr:nvPicPr>
        <xdr:cNvPr id="2" name="Grafik 1" descr="Lanxess – Wikipedia">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3917" y="95249"/>
          <a:ext cx="1322916" cy="553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lanxess.com/en/Investors/" TargetMode="External"/><Relationship Id="rId1" Type="http://schemas.openxmlformats.org/officeDocument/2006/relationships/hyperlink" Target="mailto:ir@lanxess.com" TargetMode="External"/><Relationship Id="rId5" Type="http://schemas.openxmlformats.org/officeDocument/2006/relationships/drawing" Target="../drawings/drawing10.xml"/><Relationship Id="rId4" Type="http://schemas.openxmlformats.org/officeDocument/2006/relationships/customProperty" Target="../customProperty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hyperlink" Target="https://lanxess.com/en/Sustainability" TargetMode="External"/><Relationship Id="rId2" Type="http://schemas.openxmlformats.org/officeDocument/2006/relationships/hyperlink" Target="https://lanxess.com/-/media/Project/Lanxess/Corporate-Internet/Responsibility/Good-Corporate-Governance/Corporate-Policy-2021/Corporate-Policy-2021_ENG.pdf" TargetMode="External"/><Relationship Id="rId1" Type="http://schemas.openxmlformats.org/officeDocument/2006/relationships/hyperlink" Target="https://lanxess.com/-/media/Project/Lanxess/Corporate-Internet/Investors/Reporting/2023/2023-AR-LXS_web.pdf" TargetMode="External"/><Relationship Id="rId6" Type="http://schemas.openxmlformats.org/officeDocument/2006/relationships/drawing" Target="../drawings/drawing3.xml"/><Relationship Id="rId5" Type="http://schemas.openxmlformats.org/officeDocument/2006/relationships/customProperty" Target="../customProperty3.bin"/><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lanxess.com/en/Sustainability/Material-Topics/Climate-Protection-and-Energy-Efficiency" TargetMode="External"/><Relationship Id="rId7" Type="http://schemas.openxmlformats.org/officeDocument/2006/relationships/drawing" Target="../drawings/drawing4.xml"/><Relationship Id="rId2" Type="http://schemas.openxmlformats.org/officeDocument/2006/relationships/hyperlink" Target="https://lanxess.com/en/Responsibility/Material-Topics/Climate-Action-and-Energy-Efficiency" TargetMode="External"/><Relationship Id="rId1" Type="http://schemas.openxmlformats.org/officeDocument/2006/relationships/hyperlink" Target="https://www.climateneutral2040.com/"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lanxess.com/en/Sustainability/Climate-Neutral-2040"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lanxess.com/en/Sustainability/Material-Topics/Safe-and-Sustainable-Sites/LANXESS-Water-Program" TargetMode="External"/><Relationship Id="rId1" Type="http://schemas.openxmlformats.org/officeDocument/2006/relationships/hyperlink" Target="https://lanxess.com/en/Responsibility/Material-Topics/Safe-and-sustainable-sites" TargetMode="External"/><Relationship Id="rId5" Type="http://schemas.openxmlformats.org/officeDocument/2006/relationships/drawing" Target="../drawings/drawing5.xml"/><Relationship Id="rId4"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lanxess.com/en/Sustainability/Material-Topics/Sustainable-Products" TargetMode="External"/><Relationship Id="rId1" Type="http://schemas.openxmlformats.org/officeDocument/2006/relationships/hyperlink" Target="https://lanxess.com/en/Sustainability/Material-Topics/Sustainable-Products" TargetMode="External"/><Relationship Id="rId5" Type="http://schemas.openxmlformats.org/officeDocument/2006/relationships/drawing" Target="../drawings/drawing6.xml"/><Relationship Id="rId4"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8" Type="http://schemas.openxmlformats.org/officeDocument/2006/relationships/hyperlink" Target="https://lanxess.com/en/Responsibility/Material-Topics/Climate-Action-and-Energy-Efficiency" TargetMode="External"/><Relationship Id="rId13" Type="http://schemas.openxmlformats.org/officeDocument/2006/relationships/hyperlink" Target="https://lanxess.com/-/media/Project/Lanxess/Corporate-Internet/Responsibility/Material-Topics/Sustainable-Products/LANXESS-Position-on-Animal-Studies.pdf" TargetMode="External"/><Relationship Id="rId18" Type="http://schemas.openxmlformats.org/officeDocument/2006/relationships/drawing" Target="../drawings/drawing7.xml"/><Relationship Id="rId3" Type="http://schemas.openxmlformats.org/officeDocument/2006/relationships/hyperlink" Target="https://lanxess.com/en/Sustainability/Material-Topics/Safe-and-Sustainable-Sites/Sustainable-Waste-Management" TargetMode="External"/><Relationship Id="rId7" Type="http://schemas.openxmlformats.org/officeDocument/2006/relationships/hyperlink" Target="https://lanxess.com/en/Sustainability/References/Certifications?query=" TargetMode="External"/><Relationship Id="rId12" Type="http://schemas.openxmlformats.org/officeDocument/2006/relationships/hyperlink" Target="https://lanxess.com/-/media/Project/Lanxess/Corporate-Internet/Responsibility/Good-Corporate-Governance/Human-Rights-10022022/NEW-2023-gleiche-Name/LANXESS-Position-on-Human-Rights-02-2022_FINAL.pdf" TargetMode="External"/><Relationship Id="rId17" Type="http://schemas.openxmlformats.org/officeDocument/2006/relationships/customProperty" Target="../customProperty7.bin"/><Relationship Id="rId2" Type="http://schemas.openxmlformats.org/officeDocument/2006/relationships/hyperlink" Target="https://lanxess.com/en/Responsibility/References/Commitment" TargetMode="External"/><Relationship Id="rId16" Type="http://schemas.openxmlformats.org/officeDocument/2006/relationships/printerSettings" Target="../printerSettings/printerSettings7.bin"/><Relationship Id="rId1" Type="http://schemas.openxmlformats.org/officeDocument/2006/relationships/hyperlink" Target="https://lanxess.com/en/Responsibility/References/Commitment" TargetMode="External"/><Relationship Id="rId6" Type="http://schemas.openxmlformats.org/officeDocument/2006/relationships/hyperlink" Target="https://lanxess.com/en/Sustainability/References/Commitment" TargetMode="External"/><Relationship Id="rId11" Type="http://schemas.openxmlformats.org/officeDocument/2006/relationships/hyperlink" Target="https://lanxess.com/en/Sustainability/Material-Topics/Climate-Protection-and-Energy-Efficiency" TargetMode="External"/><Relationship Id="rId5" Type="http://schemas.openxmlformats.org/officeDocument/2006/relationships/hyperlink" Target="https://lanxess.com/en/Sustainability/Material-Topics/Sustainable-Products" TargetMode="External"/><Relationship Id="rId15" Type="http://schemas.openxmlformats.org/officeDocument/2006/relationships/hyperlink" Target="https://lanxess.com/-/media/Project/Lanxess/Corporate-Internet/Investors/ESG/Paper/LANXESS-Background-Paper-Value-Chain-Responsibility.pdf" TargetMode="External"/><Relationship Id="rId10" Type="http://schemas.openxmlformats.org/officeDocument/2006/relationships/hyperlink" Target="https://lanxess.com/en/Sustainability/Material-Topics/Safe-and-Sustainable-Sites/Sustainable-Waste-Management" TargetMode="External"/><Relationship Id="rId4" Type="http://schemas.openxmlformats.org/officeDocument/2006/relationships/hyperlink" Target="https://lanxess.com/en/Sustainability/Material-Topics/Circular-and-Sustainable-Sourcing" TargetMode="External"/><Relationship Id="rId9" Type="http://schemas.openxmlformats.org/officeDocument/2006/relationships/hyperlink" Target="https://lanxess.com/en/Responsibility/Material-Topics/Safe-and-sustainable-sites" TargetMode="External"/><Relationship Id="rId14" Type="http://schemas.openxmlformats.org/officeDocument/2006/relationships/hyperlink" Target="https://lanxess.com/-/media/Project/Lanxess/Corporate-Internet/Company/Procurement/Conditions-of-Purchase/BP-CoC_1Pager_EN_FINAL.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speakupfeedback.eu/web/lanxess" TargetMode="External"/><Relationship Id="rId13" Type="http://schemas.openxmlformats.org/officeDocument/2006/relationships/customProperty" Target="../customProperty8.bin"/><Relationship Id="rId3" Type="http://schemas.openxmlformats.org/officeDocument/2006/relationships/hyperlink" Target="https://lanxess.com/en/Investors/Corporate-Governance/Supervisory-Board" TargetMode="External"/><Relationship Id="rId7" Type="http://schemas.openxmlformats.org/officeDocument/2006/relationships/hyperlink" Target="https://lanxess.com/-/media/Project/Lanxess/Corporate-Internet/Investors/Reporting/2023/2023-AR-Compensation-Report_web.pdf" TargetMode="External"/><Relationship Id="rId12" Type="http://schemas.openxmlformats.org/officeDocument/2006/relationships/printerSettings" Target="../printerSettings/printerSettings8.bin"/><Relationship Id="rId2" Type="http://schemas.openxmlformats.org/officeDocument/2006/relationships/hyperlink" Target="https://lanxess.com/en/Company/Management/Board-of-Management/Matthias-Zachert" TargetMode="External"/><Relationship Id="rId1" Type="http://schemas.openxmlformats.org/officeDocument/2006/relationships/hyperlink" Target="https://lanxess.com/en/Company/Management/Board-of-Management/Matthias-Zachert" TargetMode="External"/><Relationship Id="rId6" Type="http://schemas.openxmlformats.org/officeDocument/2006/relationships/hyperlink" Target="https://lanxess.com/en/Company/Management/Board-of-Management/Matthias-Zachert" TargetMode="External"/><Relationship Id="rId11" Type="http://schemas.openxmlformats.org/officeDocument/2006/relationships/hyperlink" Target="https://lanxess.com/-/media/Project/Lanxess/Corporate-Internet/Investors/Reporting/2023/2023-AR-Compensation-Report_web.pdf" TargetMode="External"/><Relationship Id="rId5" Type="http://schemas.openxmlformats.org/officeDocument/2006/relationships/hyperlink" Target="https://lanxess.com/en/Investors/Corporate-Governance/Supervisory-Board" TargetMode="External"/><Relationship Id="rId10" Type="http://schemas.openxmlformats.org/officeDocument/2006/relationships/hyperlink" Target="https://lanxess.com/en/Company/Management/Board-of-Management/Matthias-Zachert" TargetMode="External"/><Relationship Id="rId4" Type="http://schemas.openxmlformats.org/officeDocument/2006/relationships/hyperlink" Target="https://lanxess.com/en/Company/Management/Board-of-Management/Matthias-Zachert" TargetMode="External"/><Relationship Id="rId9" Type="http://schemas.openxmlformats.org/officeDocument/2006/relationships/hyperlink" Target="https://lanxess.com/en/Company/Management/Board-of-Management" TargetMode="External"/><Relationship Id="rId1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9.xml"/><Relationship Id="rId3" Type="http://schemas.openxmlformats.org/officeDocument/2006/relationships/hyperlink" Target="https://lanxess.com/en/Responsibility/Societal-Added-Value/Impact-Valuation" TargetMode="External"/><Relationship Id="rId7" Type="http://schemas.openxmlformats.org/officeDocument/2006/relationships/customProperty" Target="../customProperty9.bin"/><Relationship Id="rId2" Type="http://schemas.openxmlformats.org/officeDocument/2006/relationships/hyperlink" Target="https://lanxess.com/en/Responsibility/Material-Topics/Energized-employees-and-performing-teams" TargetMode="External"/><Relationship Id="rId1" Type="http://schemas.openxmlformats.org/officeDocument/2006/relationships/hyperlink" Target="https://lanxess.com/en/sustainability/approach/material-topics/human-rights" TargetMode="External"/><Relationship Id="rId6" Type="http://schemas.openxmlformats.org/officeDocument/2006/relationships/printerSettings" Target="../printerSettings/printerSettings9.bin"/><Relationship Id="rId5" Type="http://schemas.openxmlformats.org/officeDocument/2006/relationships/hyperlink" Target="https://lanxess.com/en/sustainability/material-topics/good-governance-and-energized-employees" TargetMode="External"/><Relationship Id="rId4" Type="http://schemas.openxmlformats.org/officeDocument/2006/relationships/hyperlink" Target="https://lanxess.com/en/Responsibility/Material-Topics/Safe-and-sustainable-si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F9F"/>
    <pageSetUpPr fitToPage="1"/>
  </sheetPr>
  <dimension ref="A1:N34"/>
  <sheetViews>
    <sheetView showGridLines="0" tabSelected="1" zoomScale="90" zoomScaleNormal="90" workbookViewId="0"/>
  </sheetViews>
  <sheetFormatPr baseColWidth="10" defaultColWidth="0" defaultRowHeight="15" zeroHeight="1" x14ac:dyDescent="0.25"/>
  <cols>
    <col min="1" max="13" width="11.42578125" customWidth="1"/>
    <col min="14" max="14" width="0" hidden="1" customWidth="1"/>
    <col min="15" max="16384" width="11.425781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sheetData>
  <pageMargins left="0.70866141732283472" right="0.70866141732283472" top="0.78740157480314965" bottom="0.78740157480314965" header="0.31496062992125984" footer="0.31496062992125984"/>
  <pageSetup paperSize="9" scale="88" orientation="landscape" r:id="rId1"/>
  <headerFooter>
    <oddHeader>&amp;L&amp;G</oddHeader>
  </headerFooter>
  <customProperties>
    <customPr name="_pios_id" r:id="rId2"/>
  </customProperties>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F9F"/>
  </sheetPr>
  <dimension ref="A1:D10"/>
  <sheetViews>
    <sheetView showGridLines="0" zoomScale="90" zoomScaleNormal="90" workbookViewId="0">
      <selection activeCell="C6" sqref="C6"/>
    </sheetView>
  </sheetViews>
  <sheetFormatPr baseColWidth="10" defaultColWidth="0" defaultRowHeight="15" customHeight="1" zeroHeight="1" x14ac:dyDescent="0.25"/>
  <cols>
    <col min="1" max="1" width="5.85546875" customWidth="1"/>
    <col min="2" max="2" width="17.85546875" customWidth="1"/>
    <col min="3" max="3" width="130.85546875" customWidth="1"/>
    <col min="4" max="4" width="5.85546875" customWidth="1"/>
    <col min="5" max="16384" width="11.42578125" hidden="1"/>
  </cols>
  <sheetData>
    <row r="1" spans="1:3" ht="50.1" customHeight="1" x14ac:dyDescent="0.25"/>
    <row r="2" spans="1:3" s="64" customFormat="1" ht="45" customHeight="1" x14ac:dyDescent="0.25">
      <c r="B2" s="618" t="s">
        <v>573</v>
      </c>
      <c r="C2" s="618"/>
    </row>
    <row r="3" spans="1:3" ht="171" customHeight="1" x14ac:dyDescent="0.25">
      <c r="B3" s="619" t="s">
        <v>574</v>
      </c>
      <c r="C3" s="619"/>
    </row>
    <row r="4" spans="1:3" x14ac:dyDescent="0.25"/>
    <row r="5" spans="1:3" x14ac:dyDescent="0.25">
      <c r="B5" s="79" t="s">
        <v>575</v>
      </c>
      <c r="C5" s="79"/>
    </row>
    <row r="6" spans="1:3" x14ac:dyDescent="0.25">
      <c r="B6" s="1" t="s">
        <v>576</v>
      </c>
      <c r="C6" s="1"/>
    </row>
    <row r="7" spans="1:3" x14ac:dyDescent="0.25">
      <c r="B7" s="1" t="s">
        <v>577</v>
      </c>
      <c r="C7" s="1" t="s">
        <v>578</v>
      </c>
    </row>
    <row r="8" spans="1:3" x14ac:dyDescent="0.25">
      <c r="B8" s="1" t="s">
        <v>579</v>
      </c>
      <c r="C8" s="1" t="s">
        <v>580</v>
      </c>
    </row>
    <row r="9" spans="1:3" x14ac:dyDescent="0.25">
      <c r="B9" s="1"/>
      <c r="C9" s="1"/>
    </row>
    <row r="10" spans="1:3" x14ac:dyDescent="0.25">
      <c r="A10" s="1"/>
      <c r="B10" s="1"/>
    </row>
  </sheetData>
  <mergeCells count="2">
    <mergeCell ref="B2:C2"/>
    <mergeCell ref="B3:C3"/>
  </mergeCells>
  <hyperlinks>
    <hyperlink ref="C7" r:id="rId1" xr:uid="{00000000-0004-0000-0700-000000000000}"/>
    <hyperlink ref="C8" r:id="rId2" xr:uid="{00000000-0004-0000-0700-000001000000}"/>
  </hyperlinks>
  <pageMargins left="0.70866141732283472" right="0.70866141732283472" top="0.78740157480314965" bottom="0.78740157480314965" header="0.31496062992125984" footer="0.31496062992125984"/>
  <pageSetup paperSize="9" scale="81" orientation="landscape" r:id="rId3"/>
  <customProperties>
    <customPr name="_pios_id" r:id="rId4"/>
  </customPropertie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F9F"/>
    <pageSetUpPr fitToPage="1"/>
  </sheetPr>
  <dimension ref="A1:M23"/>
  <sheetViews>
    <sheetView showGridLines="0" zoomScale="90" zoomScaleNormal="90" workbookViewId="0">
      <selection activeCell="C14" sqref="C14"/>
    </sheetView>
  </sheetViews>
  <sheetFormatPr baseColWidth="10" defaultColWidth="0" defaultRowHeight="14.25" zeroHeight="1" x14ac:dyDescent="0.2"/>
  <cols>
    <col min="1" max="1" width="5.85546875" style="1" customWidth="1"/>
    <col min="2" max="8" width="15.85546875" style="1" customWidth="1"/>
    <col min="9" max="9" width="5.85546875" style="1" customWidth="1"/>
    <col min="10" max="13" width="0" style="1" hidden="1" customWidth="1"/>
    <col min="14" max="16384" width="15.85546875" style="1" hidden="1"/>
  </cols>
  <sheetData>
    <row r="1" spans="2:6" ht="50.1" customHeight="1" x14ac:dyDescent="0.2"/>
    <row r="2" spans="2:6" ht="45" customHeight="1" x14ac:dyDescent="0.4">
      <c r="B2" s="8" t="s">
        <v>0</v>
      </c>
      <c r="D2" s="63"/>
    </row>
    <row r="3" spans="2:6" ht="20.25" x14ac:dyDescent="0.3">
      <c r="B3" s="19" t="s">
        <v>1</v>
      </c>
      <c r="C3" s="19" t="s">
        <v>2</v>
      </c>
      <c r="D3" s="2"/>
      <c r="F3" s="19"/>
    </row>
    <row r="4" spans="2:6" ht="20.25" x14ac:dyDescent="0.3">
      <c r="B4" s="3">
        <v>1</v>
      </c>
      <c r="C4" s="80" t="s">
        <v>3</v>
      </c>
      <c r="D4" s="80"/>
      <c r="E4" s="80"/>
      <c r="F4" s="2"/>
    </row>
    <row r="5" spans="2:6" ht="20.25" x14ac:dyDescent="0.3">
      <c r="B5" s="3">
        <v>2</v>
      </c>
      <c r="C5" s="80" t="s">
        <v>4</v>
      </c>
      <c r="D5" s="80"/>
      <c r="E5" s="80"/>
      <c r="F5" s="2"/>
    </row>
    <row r="6" spans="2:6" ht="20.25" x14ac:dyDescent="0.3">
      <c r="B6" s="3">
        <v>3</v>
      </c>
      <c r="C6" s="80" t="s">
        <v>5</v>
      </c>
      <c r="D6" s="80"/>
      <c r="E6" s="80"/>
      <c r="F6" s="2"/>
    </row>
    <row r="7" spans="2:6" ht="20.25" x14ac:dyDescent="0.3">
      <c r="B7" s="3">
        <v>4</v>
      </c>
      <c r="C7" s="80" t="s">
        <v>6</v>
      </c>
      <c r="D7" s="80"/>
      <c r="E7" s="80"/>
      <c r="F7" s="2"/>
    </row>
    <row r="8" spans="2:6" ht="20.25" x14ac:dyDescent="0.3">
      <c r="B8" s="3">
        <v>5</v>
      </c>
      <c r="C8" s="80" t="s">
        <v>7</v>
      </c>
      <c r="D8" s="80"/>
      <c r="E8" s="80"/>
      <c r="F8" s="2"/>
    </row>
    <row r="9" spans="2:6" ht="20.25" x14ac:dyDescent="0.3">
      <c r="B9" s="3">
        <v>6</v>
      </c>
      <c r="C9" s="80" t="s">
        <v>8</v>
      </c>
      <c r="D9" s="80"/>
      <c r="E9" s="80"/>
      <c r="F9" s="2"/>
    </row>
    <row r="10" spans="2:6" ht="20.25" x14ac:dyDescent="0.3">
      <c r="B10" s="3">
        <v>7</v>
      </c>
      <c r="C10" s="80" t="s">
        <v>9</v>
      </c>
      <c r="D10" s="80"/>
      <c r="E10" s="80"/>
      <c r="F10" s="2"/>
    </row>
    <row r="11" spans="2:6" ht="20.25" x14ac:dyDescent="0.3">
      <c r="B11" s="3">
        <v>8</v>
      </c>
      <c r="C11" s="80" t="s">
        <v>10</v>
      </c>
      <c r="D11" s="80"/>
      <c r="E11" s="80"/>
      <c r="F11" s="2"/>
    </row>
    <row r="12" spans="2:6" x14ac:dyDescent="0.2"/>
    <row r="13" spans="2:6" x14ac:dyDescent="0.2"/>
    <row r="14" spans="2:6" x14ac:dyDescent="0.2"/>
    <row r="15" spans="2:6" x14ac:dyDescent="0.2"/>
    <row r="16" spans="2:6" x14ac:dyDescent="0.2"/>
    <row r="17" x14ac:dyDescent="0.2"/>
    <row r="18" x14ac:dyDescent="0.2"/>
    <row r="19" x14ac:dyDescent="0.2"/>
    <row r="20" x14ac:dyDescent="0.2"/>
    <row r="21" x14ac:dyDescent="0.2"/>
    <row r="22" x14ac:dyDescent="0.2"/>
    <row r="23" x14ac:dyDescent="0.2"/>
  </sheetData>
  <hyperlinks>
    <hyperlink ref="C4:E4" location="'1 Introduction'!A1" display="Introduction &amp; Reports" xr:uid="{00000000-0004-0000-0100-000000000000}"/>
    <hyperlink ref="C5:E5" location="'2 Climate'!A1" display="Climate &amp; Energy" xr:uid="{00000000-0004-0000-0100-000001000000}"/>
    <hyperlink ref="C6:E6" location="'3 Environment'!A1" display="Environment" xr:uid="{00000000-0004-0000-0100-000002000000}"/>
    <hyperlink ref="C9:E9" location="'4 Governance'!A1" display="Corporate Governance" xr:uid="{00000000-0004-0000-0100-000003000000}"/>
    <hyperlink ref="C10:E10" location="'7 Social'!A1" display="Human Capital and Social" xr:uid="{00000000-0004-0000-0100-000004000000}"/>
    <hyperlink ref="C11:E11" location="'8 Disclaimer'!A1" display="Safe Harbor Statement" xr:uid="{00000000-0004-0000-0100-000005000000}"/>
    <hyperlink ref="C7" location="'4 Product Portfolio'!A1" display="Product Portfolio" xr:uid="{78DE5A48-C03B-4042-AB81-A5356DC88335}"/>
    <hyperlink ref="C8" location="'5 Value Chain Responsibility'!A1" display="Value Chain Responsibility" xr:uid="{D8EB6D98-AFD1-4B76-BBCA-4553A50D7AF1}"/>
    <hyperlink ref="C9" location="'6 Governance'!A1" display="Corporate Governance" xr:uid="{277BA137-5B5E-47CF-9D32-CF3F4BEECA7A}"/>
    <hyperlink ref="C6" location="'3 Water'!A1" display="Water Management" xr:uid="{2B0211E8-F10F-4DB7-A1B2-91452E4B0B87}"/>
  </hyperlinks>
  <pageMargins left="0.70866141732283472" right="0.70866141732283472" top="0.78740157480314965" bottom="0.78740157480314965" header="0.31496062992125984" footer="0.31496062992125984"/>
  <pageSetup paperSize="9" orientation="landscape" r:id="rId1"/>
  <customProperties>
    <customPr name="_pios_id" r:id="rId2"/>
  </customProperties>
  <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F9F"/>
    <pageSetUpPr fitToPage="1"/>
  </sheetPr>
  <dimension ref="A1:H16"/>
  <sheetViews>
    <sheetView showGridLines="0" zoomScale="90" zoomScaleNormal="90" workbookViewId="0">
      <selection activeCell="B4" sqref="B4"/>
    </sheetView>
  </sheetViews>
  <sheetFormatPr baseColWidth="10" defaultColWidth="0" defaultRowHeight="14.25" zeroHeight="1" x14ac:dyDescent="0.2"/>
  <cols>
    <col min="1" max="1" width="5.85546875" style="1" customWidth="1"/>
    <col min="2" max="2" width="180.85546875" style="1" customWidth="1"/>
    <col min="3" max="3" width="5.85546875" style="1" customWidth="1"/>
    <col min="4" max="8" width="0" style="1" hidden="1" customWidth="1"/>
    <col min="9" max="16384" width="11.42578125" style="1" hidden="1"/>
  </cols>
  <sheetData>
    <row r="1" spans="1:3" ht="50.1" customHeight="1" x14ac:dyDescent="0.2"/>
    <row r="2" spans="1:3" ht="45" customHeight="1" x14ac:dyDescent="0.2">
      <c r="B2" s="8" t="s">
        <v>11</v>
      </c>
    </row>
    <row r="3" spans="1:3" ht="20.25" x14ac:dyDescent="0.3">
      <c r="B3" s="4" t="s">
        <v>12</v>
      </c>
    </row>
    <row r="4" spans="1:3" ht="121.5" x14ac:dyDescent="0.2">
      <c r="B4" s="5" t="s">
        <v>13</v>
      </c>
    </row>
    <row r="5" spans="1:3" ht="20.25" x14ac:dyDescent="0.3">
      <c r="B5" s="4" t="s">
        <v>14</v>
      </c>
    </row>
    <row r="6" spans="1:3" ht="60.75" x14ac:dyDescent="0.2">
      <c r="B6" s="5" t="s">
        <v>15</v>
      </c>
    </row>
    <row r="7" spans="1:3" ht="162" x14ac:dyDescent="0.2">
      <c r="B7" s="5" t="s">
        <v>16</v>
      </c>
    </row>
    <row r="8" spans="1:3" ht="20.25" x14ac:dyDescent="0.2">
      <c r="B8" s="5"/>
    </row>
    <row r="9" spans="1:3" ht="20.25" x14ac:dyDescent="0.3">
      <c r="B9" s="4" t="s">
        <v>17</v>
      </c>
    </row>
    <row r="10" spans="1:3" ht="20.25" x14ac:dyDescent="0.3">
      <c r="B10" s="300" t="s">
        <v>18</v>
      </c>
    </row>
    <row r="11" spans="1:3" ht="20.25" x14ac:dyDescent="0.3">
      <c r="B11" s="300" t="s">
        <v>19</v>
      </c>
    </row>
    <row r="12" spans="1:3" ht="20.25" x14ac:dyDescent="0.3">
      <c r="B12" s="300" t="s">
        <v>20</v>
      </c>
    </row>
    <row r="13" spans="1:3" ht="20.25" x14ac:dyDescent="0.3">
      <c r="A13" s="47"/>
      <c r="B13" s="300"/>
      <c r="C13" s="6"/>
    </row>
    <row r="14" spans="1:3" ht="20.25" hidden="1" x14ac:dyDescent="0.3">
      <c r="A14" s="2"/>
      <c r="B14" s="2"/>
      <c r="C14" s="7"/>
    </row>
    <row r="15" spans="1:3" ht="20.25" hidden="1" x14ac:dyDescent="0.3">
      <c r="A15" s="2"/>
      <c r="B15" s="2"/>
      <c r="C15" s="7"/>
    </row>
    <row r="16" spans="1:3" ht="20.25" hidden="1" x14ac:dyDescent="0.3">
      <c r="A16" s="2"/>
      <c r="B16" s="2"/>
    </row>
  </sheetData>
  <hyperlinks>
    <hyperlink ref="B10" r:id="rId1" xr:uid="{00000000-0004-0000-0200-000000000000}"/>
    <hyperlink ref="B11" r:id="rId2" xr:uid="{00000000-0004-0000-0200-000001000000}"/>
    <hyperlink ref="B12" r:id="rId3" xr:uid="{A7940C2C-5038-40E8-8C31-B6CE0F0D7948}"/>
  </hyperlinks>
  <pageMargins left="0.70866141732283472" right="0.70866141732283472" top="0.78740157480314965" bottom="0.78740157480314965" header="0.31496062992125984" footer="0.31496062992125984"/>
  <pageSetup paperSize="9" scale="70" orientation="landscape" r:id="rId4"/>
  <headerFooter>
    <oddFooter>&amp;C&amp;"Arial,Standard"&amp;A</oddFooter>
  </headerFooter>
  <customProperties>
    <customPr name="_pios_id" r:id="rId5"/>
  </customPropertie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C53"/>
  <sheetViews>
    <sheetView showGridLines="0" zoomScale="90" zoomScaleNormal="90" zoomScaleSheetLayoutView="80" workbookViewId="0">
      <pane xSplit="2" ySplit="4" topLeftCell="C5" activePane="bottomRight" state="frozen"/>
      <selection pane="topRight" activeCell="C1" sqref="C1"/>
      <selection pane="bottomLeft" activeCell="A5" sqref="A5"/>
      <selection pane="bottomRight" activeCell="G7" sqref="G7"/>
    </sheetView>
  </sheetViews>
  <sheetFormatPr baseColWidth="10" defaultColWidth="0" defaultRowHeight="14.25" zeroHeight="1" x14ac:dyDescent="0.25"/>
  <cols>
    <col min="1" max="1" width="5.85546875" style="18" customWidth="1"/>
    <col min="2" max="2" width="63.85546875" style="18" customWidth="1"/>
    <col min="3" max="3" width="4.5703125" style="18" bestFit="1" customWidth="1"/>
    <col min="4" max="4" width="15.85546875" style="17" customWidth="1"/>
    <col min="5" max="9" width="15.85546875" style="18" customWidth="1"/>
    <col min="10" max="10" width="23.85546875" style="17" customWidth="1"/>
    <col min="11" max="11" width="5.85546875" style="17" customWidth="1"/>
    <col min="12" max="12" width="20.85546875" style="18" hidden="1" customWidth="1"/>
    <col min="13" max="13" width="11.42578125" style="18" hidden="1" customWidth="1"/>
    <col min="14" max="29" width="20.85546875" style="18" hidden="1" customWidth="1"/>
    <col min="30" max="16384" width="11.42578125" style="18" hidden="1"/>
  </cols>
  <sheetData>
    <row r="1" spans="2:16" ht="50.1" customHeight="1" x14ac:dyDescent="0.25">
      <c r="H1" s="451"/>
      <c r="I1" s="451"/>
      <c r="J1" s="452"/>
      <c r="K1" s="453"/>
    </row>
    <row r="2" spans="2:16" s="17" customFormat="1" ht="45" customHeight="1" thickBot="1" x14ac:dyDescent="0.3">
      <c r="B2" s="8" t="s">
        <v>21</v>
      </c>
      <c r="C2" s="8"/>
      <c r="E2" s="18"/>
      <c r="F2" s="18"/>
      <c r="G2" s="18"/>
      <c r="H2" s="451"/>
      <c r="I2" s="451"/>
      <c r="J2" s="453"/>
      <c r="K2" s="453"/>
      <c r="L2" s="18"/>
      <c r="M2" s="18"/>
      <c r="N2" s="18"/>
      <c r="O2" s="18"/>
      <c r="P2" s="18"/>
    </row>
    <row r="3" spans="2:16" s="17" customFormat="1" ht="30.75" customHeight="1" thickBot="1" x14ac:dyDescent="0.3">
      <c r="B3" s="499" t="s">
        <v>22</v>
      </c>
      <c r="C3" s="500"/>
      <c r="D3" s="172" t="s">
        <v>23</v>
      </c>
      <c r="E3" s="494" t="s">
        <v>24</v>
      </c>
      <c r="F3" s="494"/>
      <c r="G3" s="494"/>
      <c r="H3" s="494"/>
      <c r="I3" s="494"/>
      <c r="J3" s="205"/>
    </row>
    <row r="4" spans="2:16" s="17" customFormat="1" ht="20.100000000000001" customHeight="1" thickBot="1" x14ac:dyDescent="0.3">
      <c r="B4" s="110"/>
      <c r="C4" s="71" t="s">
        <v>25</v>
      </c>
      <c r="D4" s="72" t="s">
        <v>26</v>
      </c>
      <c r="E4" s="73">
        <v>2019</v>
      </c>
      <c r="F4" s="73">
        <v>2020</v>
      </c>
      <c r="G4" s="73">
        <v>2021</v>
      </c>
      <c r="H4" s="73">
        <v>2022</v>
      </c>
      <c r="I4" s="73">
        <v>2023</v>
      </c>
      <c r="J4" s="233" t="s">
        <v>27</v>
      </c>
      <c r="L4" s="18"/>
      <c r="M4" s="18"/>
      <c r="N4" s="18"/>
      <c r="O4" s="18"/>
      <c r="P4" s="18"/>
    </row>
    <row r="5" spans="2:16" s="17" customFormat="1" ht="42.75" x14ac:dyDescent="0.25">
      <c r="B5" s="87" t="s">
        <v>28</v>
      </c>
      <c r="C5" s="417" t="s">
        <v>29</v>
      </c>
      <c r="D5" s="88" t="s">
        <v>30</v>
      </c>
      <c r="E5" s="90">
        <v>2950</v>
      </c>
      <c r="F5" s="90">
        <v>2533</v>
      </c>
      <c r="G5" s="90">
        <v>2591</v>
      </c>
      <c r="H5" s="90">
        <f>H6+H13</f>
        <v>1994</v>
      </c>
      <c r="I5" s="90">
        <v>1722</v>
      </c>
      <c r="J5" s="431" t="s">
        <v>31</v>
      </c>
    </row>
    <row r="6" spans="2:16" s="17" customFormat="1" ht="18.75" x14ac:dyDescent="0.25">
      <c r="B6" s="84" t="s">
        <v>32</v>
      </c>
      <c r="C6" s="36" t="s">
        <v>29</v>
      </c>
      <c r="D6" s="37" t="s">
        <v>30</v>
      </c>
      <c r="E6" s="22">
        <v>1459</v>
      </c>
      <c r="F6" s="22">
        <v>1263</v>
      </c>
      <c r="G6" s="22">
        <v>1284</v>
      </c>
      <c r="H6" s="22">
        <v>843</v>
      </c>
      <c r="I6" s="22">
        <v>725</v>
      </c>
      <c r="J6" s="227" t="s">
        <v>33</v>
      </c>
    </row>
    <row r="7" spans="2:16" s="17" customFormat="1" ht="18.75" x14ac:dyDescent="0.25">
      <c r="B7" s="86" t="s">
        <v>34</v>
      </c>
      <c r="C7" s="36" t="s">
        <v>29</v>
      </c>
      <c r="D7" s="37" t="s">
        <v>30</v>
      </c>
      <c r="E7" s="323">
        <v>941</v>
      </c>
      <c r="F7" s="150">
        <v>865.2</v>
      </c>
      <c r="G7" s="284">
        <v>963.6</v>
      </c>
      <c r="H7" s="128">
        <v>820</v>
      </c>
      <c r="I7" s="128">
        <v>709.7</v>
      </c>
      <c r="J7" s="227" t="s">
        <v>33</v>
      </c>
    </row>
    <row r="8" spans="2:16" s="17" customFormat="1" ht="18.75" x14ac:dyDescent="0.25">
      <c r="B8" s="86" t="s">
        <v>35</v>
      </c>
      <c r="C8" s="36" t="s">
        <v>29</v>
      </c>
      <c r="D8" s="37" t="s">
        <v>30</v>
      </c>
      <c r="E8" s="219">
        <v>516.20000000000005</v>
      </c>
      <c r="F8" s="150">
        <v>395.6</v>
      </c>
      <c r="G8" s="284">
        <v>310.89999999999998</v>
      </c>
      <c r="H8" s="150">
        <v>20.7</v>
      </c>
      <c r="I8" s="150">
        <v>12.1</v>
      </c>
      <c r="J8" s="227" t="s">
        <v>33</v>
      </c>
    </row>
    <row r="9" spans="2:16" s="17" customFormat="1" ht="18.75" x14ac:dyDescent="0.25">
      <c r="B9" s="86" t="s">
        <v>36</v>
      </c>
      <c r="C9" s="36" t="s">
        <v>29</v>
      </c>
      <c r="D9" s="37" t="s">
        <v>30</v>
      </c>
      <c r="E9" s="219">
        <v>1.5</v>
      </c>
      <c r="F9" s="150">
        <v>1.8</v>
      </c>
      <c r="G9" s="284">
        <v>9.3000000000000007</v>
      </c>
      <c r="H9" s="150">
        <v>2.1</v>
      </c>
      <c r="I9" s="128">
        <v>3</v>
      </c>
      <c r="J9" s="227" t="s">
        <v>33</v>
      </c>
    </row>
    <row r="10" spans="2:16" s="17" customFormat="1" ht="18.75" x14ac:dyDescent="0.25">
      <c r="B10" s="86" t="s">
        <v>37</v>
      </c>
      <c r="C10" s="36" t="s">
        <v>29</v>
      </c>
      <c r="D10" s="37" t="s">
        <v>30</v>
      </c>
      <c r="E10" s="219">
        <v>0.3</v>
      </c>
      <c r="F10" s="150">
        <v>0.4</v>
      </c>
      <c r="G10" s="284">
        <v>0.2</v>
      </c>
      <c r="H10" s="150">
        <v>0.2</v>
      </c>
      <c r="I10" s="150">
        <v>0.2</v>
      </c>
      <c r="J10" s="227" t="s">
        <v>33</v>
      </c>
    </row>
    <row r="11" spans="2:16" s="17" customFormat="1" ht="18.75" x14ac:dyDescent="0.25">
      <c r="B11" s="86" t="s">
        <v>38</v>
      </c>
      <c r="C11" s="36" t="s">
        <v>29</v>
      </c>
      <c r="D11" s="37" t="s">
        <v>30</v>
      </c>
      <c r="E11" s="323">
        <v>0</v>
      </c>
      <c r="F11" s="150">
        <v>0</v>
      </c>
      <c r="G11" s="284">
        <v>0</v>
      </c>
      <c r="H11" s="150">
        <v>0</v>
      </c>
      <c r="I11" s="150">
        <v>0</v>
      </c>
      <c r="J11" s="227" t="s">
        <v>33</v>
      </c>
    </row>
    <row r="12" spans="2:16" s="17" customFormat="1" ht="18.75" x14ac:dyDescent="0.25">
      <c r="B12" s="86" t="s">
        <v>39</v>
      </c>
      <c r="C12" s="36" t="s">
        <v>29</v>
      </c>
      <c r="D12" s="37" t="s">
        <v>30</v>
      </c>
      <c r="E12" s="323">
        <v>0</v>
      </c>
      <c r="F12" s="150">
        <v>0</v>
      </c>
      <c r="G12" s="284">
        <v>0</v>
      </c>
      <c r="H12" s="150">
        <v>0</v>
      </c>
      <c r="I12" s="150">
        <v>0</v>
      </c>
      <c r="J12" s="227" t="s">
        <v>33</v>
      </c>
    </row>
    <row r="13" spans="2:16" s="17" customFormat="1" ht="18.75" x14ac:dyDescent="0.25">
      <c r="B13" s="85" t="s">
        <v>40</v>
      </c>
      <c r="C13" s="36" t="s">
        <v>29</v>
      </c>
      <c r="D13" s="37" t="s">
        <v>30</v>
      </c>
      <c r="E13" s="22">
        <v>1491</v>
      </c>
      <c r="F13" s="22">
        <v>1270</v>
      </c>
      <c r="G13" s="22">
        <v>1307</v>
      </c>
      <c r="H13" s="22">
        <v>1151</v>
      </c>
      <c r="I13" s="22">
        <v>997</v>
      </c>
      <c r="J13" s="227" t="s">
        <v>33</v>
      </c>
    </row>
    <row r="14" spans="2:16" s="17" customFormat="1" x14ac:dyDescent="0.25">
      <c r="B14" s="83" t="s">
        <v>41</v>
      </c>
      <c r="C14" s="36" t="s">
        <v>29</v>
      </c>
      <c r="D14" s="114"/>
      <c r="E14" s="115"/>
      <c r="F14" s="115"/>
      <c r="G14" s="115"/>
      <c r="H14" s="115"/>
      <c r="I14" s="115"/>
      <c r="J14" s="206"/>
    </row>
    <row r="15" spans="2:16" s="17" customFormat="1" ht="18.75" x14ac:dyDescent="0.25">
      <c r="B15" s="84" t="s">
        <v>32</v>
      </c>
      <c r="C15" s="36" t="s">
        <v>29</v>
      </c>
      <c r="D15" s="37" t="s">
        <v>42</v>
      </c>
      <c r="E15" s="35">
        <f>E6/6802</f>
        <v>0.21449573654807411</v>
      </c>
      <c r="F15" s="35">
        <v>0.206913499344692</v>
      </c>
      <c r="G15" s="35">
        <v>0.17</v>
      </c>
      <c r="H15" s="35">
        <f>H6/8088</f>
        <v>0.10422848664688428</v>
      </c>
      <c r="I15" s="35">
        <v>0.11</v>
      </c>
      <c r="J15" s="202" t="s">
        <v>33</v>
      </c>
    </row>
    <row r="16" spans="2:16" s="17" customFormat="1" ht="19.5" thickBot="1" x14ac:dyDescent="0.3">
      <c r="B16" s="84" t="s">
        <v>40</v>
      </c>
      <c r="C16" s="36" t="s">
        <v>29</v>
      </c>
      <c r="D16" s="37" t="s">
        <v>42</v>
      </c>
      <c r="E16" s="35">
        <v>0.21920023522493384</v>
      </c>
      <c r="F16" s="35">
        <v>0.20806028833551771</v>
      </c>
      <c r="G16" s="35">
        <v>0.17</v>
      </c>
      <c r="H16" s="35">
        <f>H13/8088</f>
        <v>0.14230959446092978</v>
      </c>
      <c r="I16" s="35">
        <v>0.15</v>
      </c>
      <c r="J16" s="202" t="s">
        <v>33</v>
      </c>
    </row>
    <row r="17" spans="2:10" s="17" customFormat="1" ht="15" thickBot="1" x14ac:dyDescent="0.3">
      <c r="B17" s="108"/>
      <c r="C17" s="356"/>
      <c r="D17" s="109"/>
      <c r="E17" s="235"/>
      <c r="F17" s="236"/>
      <c r="G17" s="235"/>
      <c r="H17" s="235"/>
      <c r="I17" s="235"/>
      <c r="J17" s="432"/>
    </row>
    <row r="18" spans="2:10" s="17" customFormat="1" ht="28.5" x14ac:dyDescent="0.25">
      <c r="B18" s="87" t="s">
        <v>43</v>
      </c>
      <c r="C18" s="417" t="s">
        <v>29</v>
      </c>
      <c r="D18" s="88" t="s">
        <v>30</v>
      </c>
      <c r="E18" s="118">
        <v>19087</v>
      </c>
      <c r="F18" s="90">
        <v>14499</v>
      </c>
      <c r="G18" s="90">
        <v>16876</v>
      </c>
      <c r="H18" s="90">
        <v>11160.312823735767</v>
      </c>
      <c r="I18" s="90">
        <v>9531.0680881256521</v>
      </c>
      <c r="J18" s="433" t="s">
        <v>44</v>
      </c>
    </row>
    <row r="19" spans="2:10" s="17" customFormat="1" ht="18.75" x14ac:dyDescent="0.25">
      <c r="B19" s="92" t="s">
        <v>608</v>
      </c>
      <c r="C19" s="36"/>
      <c r="D19" s="37" t="s">
        <v>30</v>
      </c>
      <c r="E19" s="489" t="s">
        <v>33</v>
      </c>
      <c r="F19" s="489" t="s">
        <v>33</v>
      </c>
      <c r="G19" s="22">
        <v>8986.4853547700004</v>
      </c>
      <c r="H19" s="22">
        <v>4796.2869702342805</v>
      </c>
      <c r="I19" s="22">
        <v>3606.6089028979213</v>
      </c>
      <c r="J19" s="227" t="s">
        <v>33</v>
      </c>
    </row>
    <row r="20" spans="2:10" s="17" customFormat="1" ht="18.75" customHeight="1" x14ac:dyDescent="0.25">
      <c r="B20" s="490" t="s">
        <v>609</v>
      </c>
      <c r="C20" s="152"/>
      <c r="D20" s="37" t="s">
        <v>30</v>
      </c>
      <c r="E20" s="326" t="s">
        <v>33</v>
      </c>
      <c r="F20" s="326" t="s">
        <v>33</v>
      </c>
      <c r="G20" s="491">
        <v>550</v>
      </c>
      <c r="H20" s="491">
        <v>532.40628425915168</v>
      </c>
      <c r="I20" s="491">
        <v>405.90229499668328</v>
      </c>
      <c r="J20" s="227" t="s">
        <v>33</v>
      </c>
    </row>
    <row r="21" spans="2:10" s="17" customFormat="1" ht="18.75" customHeight="1" x14ac:dyDescent="0.25">
      <c r="B21" s="490" t="s">
        <v>610</v>
      </c>
      <c r="C21" s="152"/>
      <c r="D21" s="37" t="s">
        <v>30</v>
      </c>
      <c r="E21" s="326" t="s">
        <v>33</v>
      </c>
      <c r="F21" s="326" t="s">
        <v>33</v>
      </c>
      <c r="G21" s="491">
        <v>410.8928387874663</v>
      </c>
      <c r="H21" s="491">
        <v>577.12781601304334</v>
      </c>
      <c r="I21" s="491">
        <v>328.16738868111565</v>
      </c>
      <c r="J21" s="227" t="s">
        <v>33</v>
      </c>
    </row>
    <row r="22" spans="2:10" s="17" customFormat="1" ht="18.75" customHeight="1" x14ac:dyDescent="0.25">
      <c r="B22" s="490" t="s">
        <v>611</v>
      </c>
      <c r="C22" s="152"/>
      <c r="D22" s="37" t="s">
        <v>30</v>
      </c>
      <c r="E22" s="326" t="s">
        <v>33</v>
      </c>
      <c r="F22" s="326" t="s">
        <v>33</v>
      </c>
      <c r="G22" s="491">
        <v>278</v>
      </c>
      <c r="H22" s="491">
        <v>224.00676339662436</v>
      </c>
      <c r="I22" s="491">
        <v>169.44014532133065</v>
      </c>
      <c r="J22" s="227" t="s">
        <v>33</v>
      </c>
    </row>
    <row r="23" spans="2:10" s="17" customFormat="1" ht="18.75" customHeight="1" x14ac:dyDescent="0.25">
      <c r="B23" s="490" t="s">
        <v>612</v>
      </c>
      <c r="C23" s="152"/>
      <c r="D23" s="37" t="s">
        <v>30</v>
      </c>
      <c r="E23" s="326" t="s">
        <v>33</v>
      </c>
      <c r="F23" s="326" t="s">
        <v>33</v>
      </c>
      <c r="G23" s="491">
        <v>682.50800000000004</v>
      </c>
      <c r="H23" s="491">
        <v>610.7675904949034</v>
      </c>
      <c r="I23" s="491">
        <v>425.56942818222859</v>
      </c>
      <c r="J23" s="227" t="s">
        <v>33</v>
      </c>
    </row>
    <row r="24" spans="2:10" s="17" customFormat="1" ht="18.75" customHeight="1" x14ac:dyDescent="0.25">
      <c r="B24" s="490" t="s">
        <v>613</v>
      </c>
      <c r="C24" s="152"/>
      <c r="D24" s="37" t="s">
        <v>30</v>
      </c>
      <c r="E24" s="326" t="s">
        <v>33</v>
      </c>
      <c r="F24" s="326" t="s">
        <v>33</v>
      </c>
      <c r="G24" s="491">
        <v>3.1127487858208189</v>
      </c>
      <c r="H24" s="491">
        <v>9.2638482368269859</v>
      </c>
      <c r="I24" s="491">
        <v>18.864837607277973</v>
      </c>
      <c r="J24" s="227" t="s">
        <v>33</v>
      </c>
    </row>
    <row r="25" spans="2:10" s="17" customFormat="1" ht="18.75" customHeight="1" x14ac:dyDescent="0.25">
      <c r="B25" s="490" t="s">
        <v>614</v>
      </c>
      <c r="C25" s="152"/>
      <c r="D25" s="37" t="s">
        <v>30</v>
      </c>
      <c r="E25" s="326" t="s">
        <v>33</v>
      </c>
      <c r="F25" s="326" t="s">
        <v>33</v>
      </c>
      <c r="G25" s="491">
        <v>19.367774150999999</v>
      </c>
      <c r="H25" s="491">
        <v>16.947378942999997</v>
      </c>
      <c r="I25" s="491">
        <v>16.248364236356768</v>
      </c>
      <c r="J25" s="227" t="s">
        <v>33</v>
      </c>
    </row>
    <row r="26" spans="2:10" s="17" customFormat="1" ht="18.75" customHeight="1" x14ac:dyDescent="0.25">
      <c r="B26" s="490" t="s">
        <v>615</v>
      </c>
      <c r="C26" s="152"/>
      <c r="D26" s="37" t="s">
        <v>30</v>
      </c>
      <c r="E26" s="326" t="s">
        <v>33</v>
      </c>
      <c r="F26" s="326" t="s">
        <v>33</v>
      </c>
      <c r="G26" s="491">
        <v>30.221915277637457</v>
      </c>
      <c r="H26" s="491">
        <v>26.708019902985555</v>
      </c>
      <c r="I26" s="491">
        <v>24.312567724175892</v>
      </c>
      <c r="J26" s="227" t="s">
        <v>33</v>
      </c>
    </row>
    <row r="27" spans="2:10" s="17" customFormat="1" ht="18.75" customHeight="1" x14ac:dyDescent="0.25">
      <c r="B27" s="490" t="s">
        <v>616</v>
      </c>
      <c r="C27" s="152"/>
      <c r="D27" s="37" t="s">
        <v>30</v>
      </c>
      <c r="E27" s="326" t="s">
        <v>33</v>
      </c>
      <c r="F27" s="326" t="s">
        <v>33</v>
      </c>
      <c r="G27" s="491">
        <v>521.77134899999999</v>
      </c>
      <c r="H27" s="491">
        <v>131.05127443511009</v>
      </c>
      <c r="I27" s="491">
        <v>131.76550141176716</v>
      </c>
      <c r="J27" s="227" t="s">
        <v>33</v>
      </c>
    </row>
    <row r="28" spans="2:10" s="17" customFormat="1" ht="18.75" customHeight="1" x14ac:dyDescent="0.25">
      <c r="B28" s="490" t="s">
        <v>617</v>
      </c>
      <c r="C28" s="152"/>
      <c r="D28" s="37" t="s">
        <v>30</v>
      </c>
      <c r="E28" s="326" t="s">
        <v>33</v>
      </c>
      <c r="F28" s="326" t="s">
        <v>33</v>
      </c>
      <c r="G28" s="491">
        <v>5394</v>
      </c>
      <c r="H28" s="491">
        <v>4235.7468778198418</v>
      </c>
      <c r="I28" s="491">
        <v>4225.7596570667956</v>
      </c>
      <c r="J28" s="227" t="s">
        <v>33</v>
      </c>
    </row>
    <row r="29" spans="2:10" s="17" customFormat="1" ht="18.75" customHeight="1" thickBot="1" x14ac:dyDescent="0.3">
      <c r="B29" s="93" t="s">
        <v>618</v>
      </c>
      <c r="C29" s="15"/>
      <c r="D29" s="24" t="s">
        <v>30</v>
      </c>
      <c r="E29" s="239" t="s">
        <v>33</v>
      </c>
      <c r="F29" s="239" t="s">
        <v>33</v>
      </c>
      <c r="G29" s="239" t="s">
        <v>33</v>
      </c>
      <c r="H29" s="239" t="s">
        <v>33</v>
      </c>
      <c r="I29" s="34">
        <v>178.429</v>
      </c>
      <c r="J29" s="434" t="s">
        <v>33</v>
      </c>
    </row>
    <row r="30" spans="2:10" s="17" customFormat="1" x14ac:dyDescent="0.25">
      <c r="B30" s="62"/>
      <c r="C30" s="62"/>
      <c r="D30" s="28"/>
      <c r="E30" s="29"/>
      <c r="F30" s="29"/>
      <c r="G30" s="29"/>
      <c r="H30" s="29"/>
      <c r="I30" s="29"/>
      <c r="J30" s="55"/>
    </row>
    <row r="31" spans="2:10" s="17" customFormat="1" ht="15" thickBot="1" x14ac:dyDescent="0.3">
      <c r="B31" s="18"/>
      <c r="C31" s="18"/>
      <c r="D31" s="28"/>
      <c r="E31" s="29"/>
      <c r="F31" s="29"/>
      <c r="G31" s="29"/>
      <c r="H31" s="29"/>
      <c r="I31" s="29"/>
      <c r="J31" s="55"/>
    </row>
    <row r="32" spans="2:10" s="17" customFormat="1" ht="30.75" thickBot="1" x14ac:dyDescent="0.3">
      <c r="B32" s="10" t="s">
        <v>45</v>
      </c>
      <c r="C32" s="111"/>
      <c r="D32" s="416" t="s">
        <v>23</v>
      </c>
      <c r="E32" s="495" t="s">
        <v>46</v>
      </c>
      <c r="F32" s="495"/>
      <c r="G32" s="495"/>
      <c r="H32" s="495"/>
      <c r="I32" s="495"/>
      <c r="J32" s="213"/>
    </row>
    <row r="33" spans="1:16" s="17" customFormat="1" ht="20.100000000000001" customHeight="1" thickBot="1" x14ac:dyDescent="0.3">
      <c r="B33" s="71"/>
      <c r="C33" s="71" t="s">
        <v>25</v>
      </c>
      <c r="D33" s="72" t="s">
        <v>26</v>
      </c>
      <c r="E33" s="73">
        <v>2019</v>
      </c>
      <c r="F33" s="422">
        <v>2020</v>
      </c>
      <c r="G33" s="422">
        <v>2021</v>
      </c>
      <c r="H33" s="422">
        <v>2022</v>
      </c>
      <c r="I33" s="422">
        <v>2023</v>
      </c>
      <c r="J33" s="421" t="s">
        <v>27</v>
      </c>
      <c r="L33" s="18"/>
      <c r="M33" s="18"/>
      <c r="N33" s="18"/>
      <c r="O33" s="18"/>
      <c r="P33" s="18"/>
    </row>
    <row r="34" spans="1:16" s="278" customFormat="1" ht="15" x14ac:dyDescent="0.25">
      <c r="B34" s="281" t="s">
        <v>47</v>
      </c>
      <c r="C34" s="357"/>
      <c r="D34" s="277" t="s">
        <v>33</v>
      </c>
      <c r="E34" s="496" t="s">
        <v>48</v>
      </c>
      <c r="F34" s="497"/>
      <c r="G34" s="497"/>
      <c r="H34" s="497"/>
      <c r="I34" s="498"/>
      <c r="J34" s="280" t="s">
        <v>33</v>
      </c>
      <c r="L34" s="279"/>
      <c r="M34" s="279"/>
      <c r="N34" s="279"/>
      <c r="O34" s="279"/>
      <c r="P34" s="279"/>
    </row>
    <row r="35" spans="1:16" s="17" customFormat="1" ht="15" x14ac:dyDescent="0.25">
      <c r="B35" s="140" t="s">
        <v>49</v>
      </c>
      <c r="C35" s="36" t="s">
        <v>29</v>
      </c>
      <c r="D35" s="40" t="s">
        <v>50</v>
      </c>
      <c r="E35" s="39">
        <v>27.1</v>
      </c>
      <c r="F35" s="39">
        <v>24.4</v>
      </c>
      <c r="G35" s="39">
        <v>28.6</v>
      </c>
      <c r="H35" s="39">
        <v>25.4</v>
      </c>
      <c r="I35" s="39">
        <v>22.9</v>
      </c>
      <c r="J35" s="202" t="s">
        <v>33</v>
      </c>
    </row>
    <row r="36" spans="1:16" s="17" customFormat="1" x14ac:dyDescent="0.25">
      <c r="B36" s="94" t="s">
        <v>51</v>
      </c>
      <c r="C36" s="36" t="s">
        <v>29</v>
      </c>
      <c r="D36" s="119"/>
      <c r="E36" s="139"/>
      <c r="F36" s="139"/>
      <c r="G36" s="139"/>
      <c r="H36" s="139"/>
      <c r="I36" s="139"/>
      <c r="J36" s="208"/>
    </row>
    <row r="37" spans="1:16" s="17" customFormat="1" ht="14.1" customHeight="1" x14ac:dyDescent="0.25">
      <c r="A37" s="194"/>
      <c r="B37" s="95" t="s">
        <v>52</v>
      </c>
      <c r="C37" s="36" t="s">
        <v>29</v>
      </c>
      <c r="D37" s="40" t="s">
        <v>53</v>
      </c>
      <c r="E37" s="39">
        <v>11.3</v>
      </c>
      <c r="F37" s="39">
        <v>9.5</v>
      </c>
      <c r="G37" s="39">
        <v>11.2</v>
      </c>
      <c r="H37" s="39">
        <v>10.4</v>
      </c>
      <c r="I37" s="39">
        <v>9.6999999999999993</v>
      </c>
      <c r="J37" s="202" t="s">
        <v>33</v>
      </c>
    </row>
    <row r="38" spans="1:16" s="17" customFormat="1" x14ac:dyDescent="0.25">
      <c r="A38" s="194"/>
      <c r="B38" s="96" t="s">
        <v>54</v>
      </c>
      <c r="C38" s="36" t="s">
        <v>29</v>
      </c>
      <c r="D38" s="40" t="s">
        <v>53</v>
      </c>
      <c r="E38" s="39">
        <v>1.9</v>
      </c>
      <c r="F38" s="39">
        <v>2.4</v>
      </c>
      <c r="G38" s="39">
        <v>3.3</v>
      </c>
      <c r="H38" s="39">
        <v>3.3</v>
      </c>
      <c r="I38" s="39">
        <v>3</v>
      </c>
      <c r="J38" s="199" t="s">
        <v>33</v>
      </c>
    </row>
    <row r="39" spans="1:16" s="17" customFormat="1" x14ac:dyDescent="0.25">
      <c r="A39" s="194"/>
      <c r="B39" s="94" t="s">
        <v>55</v>
      </c>
      <c r="C39" s="36" t="s">
        <v>29</v>
      </c>
      <c r="D39" s="119"/>
      <c r="E39" s="139"/>
      <c r="F39" s="139"/>
      <c r="G39" s="139"/>
      <c r="H39" s="139"/>
      <c r="I39" s="139"/>
      <c r="J39" s="208"/>
    </row>
    <row r="40" spans="1:16" s="17" customFormat="1" x14ac:dyDescent="0.25">
      <c r="A40" s="194"/>
      <c r="B40" s="95" t="s">
        <v>56</v>
      </c>
      <c r="C40" s="36" t="s">
        <v>29</v>
      </c>
      <c r="D40" s="40" t="s">
        <v>53</v>
      </c>
      <c r="E40" s="333">
        <v>6.55</v>
      </c>
      <c r="F40" s="39">
        <v>5.8</v>
      </c>
      <c r="G40" s="39">
        <v>6.3</v>
      </c>
      <c r="H40" s="39">
        <v>4.7</v>
      </c>
      <c r="I40" s="39">
        <v>4.4000000000000004</v>
      </c>
      <c r="J40" s="202" t="s">
        <v>33</v>
      </c>
    </row>
    <row r="41" spans="1:16" s="17" customFormat="1" x14ac:dyDescent="0.25">
      <c r="A41" s="194"/>
      <c r="B41" s="95" t="s">
        <v>57</v>
      </c>
      <c r="C41" s="36" t="s">
        <v>29</v>
      </c>
      <c r="D41" s="40" t="s">
        <v>53</v>
      </c>
      <c r="E41" s="39">
        <v>6.7</v>
      </c>
      <c r="F41" s="39">
        <v>6</v>
      </c>
      <c r="G41" s="35">
        <v>7.05</v>
      </c>
      <c r="H41" s="39">
        <v>6.3</v>
      </c>
      <c r="I41" s="39">
        <v>5.2</v>
      </c>
      <c r="J41" s="202" t="s">
        <v>33</v>
      </c>
    </row>
    <row r="42" spans="1:16" s="17" customFormat="1" x14ac:dyDescent="0.25">
      <c r="A42" s="194"/>
      <c r="B42" s="95" t="s">
        <v>58</v>
      </c>
      <c r="C42" s="36" t="s">
        <v>29</v>
      </c>
      <c r="D42" s="40" t="s">
        <v>53</v>
      </c>
      <c r="E42" s="39">
        <v>0.5</v>
      </c>
      <c r="F42" s="35">
        <v>0.55000000000000004</v>
      </c>
      <c r="G42" s="35">
        <v>0.54</v>
      </c>
      <c r="H42" s="35">
        <v>0.55000000000000004</v>
      </c>
      <c r="I42" s="35">
        <v>0.5</v>
      </c>
      <c r="J42" s="202" t="s">
        <v>33</v>
      </c>
    </row>
    <row r="43" spans="1:16" s="17" customFormat="1" x14ac:dyDescent="0.25">
      <c r="A43" s="194"/>
      <c r="B43" s="95" t="s">
        <v>59</v>
      </c>
      <c r="C43" s="36" t="s">
        <v>29</v>
      </c>
      <c r="D43" s="40" t="s">
        <v>53</v>
      </c>
      <c r="E43" s="35">
        <v>0.15</v>
      </c>
      <c r="F43" s="35">
        <v>0.15</v>
      </c>
      <c r="G43" s="35">
        <v>0.11</v>
      </c>
      <c r="H43" s="35">
        <v>0.11</v>
      </c>
      <c r="I43" s="35">
        <v>0.1</v>
      </c>
      <c r="J43" s="202" t="s">
        <v>33</v>
      </c>
    </row>
    <row r="44" spans="1:16" s="17" customFormat="1" x14ac:dyDescent="0.25">
      <c r="B44" s="81" t="s">
        <v>60</v>
      </c>
      <c r="C44" s="36" t="s">
        <v>29</v>
      </c>
      <c r="D44" s="40" t="s">
        <v>61</v>
      </c>
      <c r="E44" s="35">
        <v>3.98</v>
      </c>
      <c r="F44" s="35">
        <v>3.9973787600000001</v>
      </c>
      <c r="G44" s="35">
        <v>3.78</v>
      </c>
      <c r="H44" s="35">
        <v>3.14</v>
      </c>
      <c r="I44" s="35">
        <v>3.41</v>
      </c>
      <c r="J44" s="196" t="s">
        <v>33</v>
      </c>
    </row>
    <row r="45" spans="1:16" s="17" customFormat="1" ht="42.75" x14ac:dyDescent="0.25">
      <c r="B45" s="11" t="s">
        <v>62</v>
      </c>
      <c r="C45" s="15" t="s">
        <v>29</v>
      </c>
      <c r="D45" s="315" t="s">
        <v>63</v>
      </c>
      <c r="E45" s="56">
        <v>68</v>
      </c>
      <c r="F45" s="56">
        <v>75</v>
      </c>
      <c r="G45" s="234">
        <v>81</v>
      </c>
      <c r="H45" s="234">
        <v>83</v>
      </c>
      <c r="I45" s="234">
        <v>84</v>
      </c>
      <c r="J45" s="204" t="s">
        <v>64</v>
      </c>
    </row>
    <row r="46" spans="1:16" x14ac:dyDescent="0.25">
      <c r="B46" s="9"/>
      <c r="C46" s="9"/>
      <c r="K46" s="18"/>
    </row>
    <row r="47" spans="1:16" x14ac:dyDescent="0.25"/>
    <row r="48" spans="1:16" x14ac:dyDescent="0.25"/>
    <row r="49" x14ac:dyDescent="0.25"/>
    <row r="50" x14ac:dyDescent="0.25"/>
    <row r="51" x14ac:dyDescent="0.25"/>
    <row r="52" x14ac:dyDescent="0.25"/>
    <row r="53" x14ac:dyDescent="0.25"/>
  </sheetData>
  <mergeCells count="4">
    <mergeCell ref="E3:I3"/>
    <mergeCell ref="E32:I32"/>
    <mergeCell ref="E34:I34"/>
    <mergeCell ref="B3:C3"/>
  </mergeCells>
  <hyperlinks>
    <hyperlink ref="E3" r:id="rId1" display="https://www.climateneutral2040.com/" xr:uid="{00000000-0004-0000-0300-000000000000}"/>
    <hyperlink ref="E32" r:id="rId2" location="Systematic%20energy%20management" display="https://lanxess.com/en/Responsibility/Material-Topics/Climate-Action-and-Energy-Efficiency#Systematic%20energy%20management" xr:uid="{00000000-0004-0000-0300-000001000000}"/>
    <hyperlink ref="E32:I32" r:id="rId3" display="Systematic energy management" xr:uid="{00000000-0004-0000-0300-000002000000}"/>
    <hyperlink ref="E3:I3" r:id="rId4" display="LANXESS to become climate-neutral" xr:uid="{00000000-0004-0000-0300-000003000000}"/>
  </hyperlinks>
  <pageMargins left="0.70866141732283472" right="0.70866141732283472" top="0.78740157480314965" bottom="0.78740157480314965" header="0.31496062992125984" footer="0.31496062992125984"/>
  <pageSetup paperSize="9" scale="69" fitToHeight="0" orientation="landscape" r:id="rId5"/>
  <headerFooter>
    <oddFooter>&amp;C&amp;"Arial,Standard"&amp;A</oddFooter>
  </headerFooter>
  <customProperties>
    <customPr name="_pios_id" r:id="rId6"/>
  </customProperties>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Z54"/>
  <sheetViews>
    <sheetView showGridLines="0" zoomScale="90" zoomScaleNormal="90" workbookViewId="0">
      <selection activeCell="J14" sqref="J14"/>
    </sheetView>
  </sheetViews>
  <sheetFormatPr baseColWidth="10" defaultColWidth="0" defaultRowHeight="14.25" zeroHeight="1" x14ac:dyDescent="0.25"/>
  <cols>
    <col min="1" max="1" width="5.85546875" style="18" customWidth="1"/>
    <col min="2" max="2" width="63.85546875" style="17" customWidth="1"/>
    <col min="3" max="3" width="4.5703125" style="18" bestFit="1" customWidth="1"/>
    <col min="4" max="7" width="15.85546875" style="18" customWidth="1"/>
    <col min="8" max="9" width="15.85546875" style="17" customWidth="1"/>
    <col min="10" max="10" width="23.85546875" style="18" customWidth="1"/>
    <col min="11" max="11" width="5.85546875" style="18" customWidth="1"/>
    <col min="12" max="26" width="20.85546875" style="18" hidden="1" customWidth="1"/>
    <col min="27" max="16384" width="11.42578125" style="18" hidden="1"/>
  </cols>
  <sheetData>
    <row r="1" spans="2:10" ht="50.1" customHeight="1" x14ac:dyDescent="0.25"/>
    <row r="2" spans="2:10" ht="45" customHeight="1" thickBot="1" x14ac:dyDescent="0.3">
      <c r="B2" s="8" t="s">
        <v>65</v>
      </c>
      <c r="C2" s="17"/>
      <c r="H2" s="18"/>
    </row>
    <row r="3" spans="2:10" ht="30.75" customHeight="1" thickBot="1" x14ac:dyDescent="0.3">
      <c r="B3" s="499" t="s">
        <v>66</v>
      </c>
      <c r="C3" s="500"/>
      <c r="D3" s="89" t="s">
        <v>23</v>
      </c>
      <c r="E3" s="495" t="s">
        <v>67</v>
      </c>
      <c r="F3" s="495"/>
      <c r="G3" s="495"/>
      <c r="H3" s="495"/>
      <c r="I3" s="495"/>
      <c r="J3" s="450"/>
    </row>
    <row r="4" spans="2:10" ht="20.100000000000001" customHeight="1" thickBot="1" x14ac:dyDescent="0.3">
      <c r="B4" s="23"/>
      <c r="C4" s="71" t="s">
        <v>25</v>
      </c>
      <c r="D4" s="25" t="s">
        <v>26</v>
      </c>
      <c r="E4" s="442">
        <v>2019</v>
      </c>
      <c r="F4" s="442">
        <v>2020</v>
      </c>
      <c r="G4" s="442">
        <v>2021</v>
      </c>
      <c r="H4" s="442">
        <v>2022</v>
      </c>
      <c r="I4" s="442">
        <v>2023</v>
      </c>
      <c r="J4" s="26" t="s">
        <v>27</v>
      </c>
    </row>
    <row r="5" spans="2:10" ht="15" x14ac:dyDescent="0.25">
      <c r="B5" s="103" t="s">
        <v>68</v>
      </c>
      <c r="C5" s="358"/>
      <c r="D5" s="120"/>
      <c r="E5" s="121"/>
      <c r="F5" s="121"/>
      <c r="G5" s="121"/>
      <c r="H5" s="121"/>
      <c r="I5" s="121"/>
      <c r="J5" s="224"/>
    </row>
    <row r="6" spans="2:10" x14ac:dyDescent="0.25">
      <c r="B6" s="20" t="s">
        <v>69</v>
      </c>
      <c r="C6" s="20" t="s">
        <v>29</v>
      </c>
      <c r="D6" s="37" t="s">
        <v>70</v>
      </c>
      <c r="E6" s="38">
        <v>222.9</v>
      </c>
      <c r="F6" s="38">
        <v>209.6</v>
      </c>
      <c r="G6" s="38">
        <v>217</v>
      </c>
      <c r="H6" s="38">
        <v>178.2</v>
      </c>
      <c r="I6" s="38">
        <v>159.4</v>
      </c>
      <c r="J6" s="136" t="s">
        <v>33</v>
      </c>
    </row>
    <row r="7" spans="2:10" ht="15" x14ac:dyDescent="0.25">
      <c r="B7" s="98" t="s">
        <v>71</v>
      </c>
      <c r="C7" s="20" t="s">
        <v>29</v>
      </c>
      <c r="D7" s="116"/>
      <c r="E7" s="117"/>
      <c r="F7" s="117"/>
      <c r="G7" s="117"/>
      <c r="H7" s="117"/>
      <c r="I7" s="117"/>
      <c r="J7" s="225"/>
    </row>
    <row r="8" spans="2:10" x14ac:dyDescent="0.25">
      <c r="B8" s="97" t="s">
        <v>72</v>
      </c>
      <c r="C8" s="20" t="s">
        <v>29</v>
      </c>
      <c r="D8" s="37" t="s">
        <v>70</v>
      </c>
      <c r="E8" s="444">
        <v>57.5</v>
      </c>
      <c r="F8" s="38">
        <v>51.1</v>
      </c>
      <c r="G8" s="38">
        <v>54.5</v>
      </c>
      <c r="H8" s="39">
        <v>13.978462</v>
      </c>
      <c r="I8" s="39">
        <v>13.1</v>
      </c>
      <c r="J8" s="225" t="s">
        <v>33</v>
      </c>
    </row>
    <row r="9" spans="2:10" x14ac:dyDescent="0.25">
      <c r="B9" s="97" t="s">
        <v>73</v>
      </c>
      <c r="C9" s="20" t="s">
        <v>29</v>
      </c>
      <c r="D9" s="37" t="s">
        <v>70</v>
      </c>
      <c r="E9" s="444">
        <v>156.19999999999999</v>
      </c>
      <c r="F9" s="39">
        <v>149.19999999999999</v>
      </c>
      <c r="G9" s="39">
        <v>146.4</v>
      </c>
      <c r="H9" s="39">
        <v>139.29837000000001</v>
      </c>
      <c r="I9" s="39">
        <v>120.9</v>
      </c>
      <c r="J9" s="225" t="s">
        <v>33</v>
      </c>
    </row>
    <row r="10" spans="2:10" x14ac:dyDescent="0.25">
      <c r="B10" s="97" t="s">
        <v>74</v>
      </c>
      <c r="C10" s="20" t="s">
        <v>29</v>
      </c>
      <c r="D10" s="37" t="s">
        <v>70</v>
      </c>
      <c r="E10" s="444">
        <v>6.9</v>
      </c>
      <c r="F10" s="39">
        <v>6.9</v>
      </c>
      <c r="G10" s="39">
        <v>13.6</v>
      </c>
      <c r="H10" s="39">
        <v>22.609056140000003</v>
      </c>
      <c r="I10" s="39">
        <v>23.5</v>
      </c>
      <c r="J10" s="225" t="s">
        <v>33</v>
      </c>
    </row>
    <row r="11" spans="2:10" x14ac:dyDescent="0.25">
      <c r="B11" s="97" t="s">
        <v>75</v>
      </c>
      <c r="C11" s="20" t="s">
        <v>29</v>
      </c>
      <c r="D11" s="37" t="s">
        <v>70</v>
      </c>
      <c r="E11" s="128">
        <v>0.5</v>
      </c>
      <c r="F11" s="38">
        <v>0.6</v>
      </c>
      <c r="G11" s="38">
        <v>0.7</v>
      </c>
      <c r="H11" s="39">
        <v>0.71013300000000001</v>
      </c>
      <c r="I11" s="39">
        <v>0.6</v>
      </c>
      <c r="J11" s="225" t="s">
        <v>33</v>
      </c>
    </row>
    <row r="12" spans="2:10" x14ac:dyDescent="0.25">
      <c r="B12" s="97" t="s">
        <v>76</v>
      </c>
      <c r="C12" s="20" t="s">
        <v>29</v>
      </c>
      <c r="D12" s="37" t="s">
        <v>70</v>
      </c>
      <c r="E12" s="444">
        <v>1.8</v>
      </c>
      <c r="F12" s="38">
        <v>1.8</v>
      </c>
      <c r="G12" s="38">
        <v>1.8</v>
      </c>
      <c r="H12" s="39">
        <v>1.725098</v>
      </c>
      <c r="I12" s="39">
        <v>1.3</v>
      </c>
      <c r="J12" s="225" t="s">
        <v>33</v>
      </c>
    </row>
    <row r="13" spans="2:10" ht="15" x14ac:dyDescent="0.25">
      <c r="B13" s="98" t="s">
        <v>77</v>
      </c>
      <c r="C13" s="20" t="s">
        <v>29</v>
      </c>
      <c r="D13" s="37" t="s">
        <v>70</v>
      </c>
      <c r="E13" s="444">
        <v>5.7</v>
      </c>
      <c r="F13" s="38">
        <v>4.7</v>
      </c>
      <c r="G13" s="38">
        <v>4.5</v>
      </c>
      <c r="H13" s="39">
        <v>4.0999999999999996</v>
      </c>
      <c r="I13" s="39">
        <v>3.3</v>
      </c>
      <c r="J13" s="225" t="s">
        <v>33</v>
      </c>
    </row>
    <row r="14" spans="2:10" ht="15" x14ac:dyDescent="0.25">
      <c r="B14" s="98" t="s">
        <v>78</v>
      </c>
      <c r="C14" s="20" t="s">
        <v>29</v>
      </c>
      <c r="D14" s="37" t="s">
        <v>70</v>
      </c>
      <c r="E14" s="444">
        <v>4</v>
      </c>
      <c r="F14" s="39">
        <v>3.7</v>
      </c>
      <c r="G14" s="39">
        <v>3.4</v>
      </c>
      <c r="H14" s="39">
        <v>3.1</v>
      </c>
      <c r="I14" s="39">
        <v>2.6</v>
      </c>
      <c r="J14" s="226" t="s">
        <v>79</v>
      </c>
    </row>
    <row r="15" spans="2:10" ht="15" x14ac:dyDescent="0.25">
      <c r="B15" s="99" t="s">
        <v>80</v>
      </c>
      <c r="C15" s="20" t="s">
        <v>29</v>
      </c>
      <c r="D15" s="122"/>
      <c r="E15" s="123"/>
      <c r="F15" s="123"/>
      <c r="G15" s="123"/>
      <c r="H15" s="123"/>
      <c r="I15" s="123"/>
      <c r="J15" s="208"/>
    </row>
    <row r="16" spans="2:10" x14ac:dyDescent="0.25">
      <c r="B16" s="102" t="s">
        <v>81</v>
      </c>
      <c r="C16" s="20" t="s">
        <v>29</v>
      </c>
      <c r="D16" s="37" t="s">
        <v>70</v>
      </c>
      <c r="E16" s="38">
        <v>52.7</v>
      </c>
      <c r="F16" s="444">
        <v>48.4</v>
      </c>
      <c r="G16" s="444">
        <v>57.5</v>
      </c>
      <c r="H16" s="444">
        <v>27.8</v>
      </c>
      <c r="I16" s="444">
        <v>28.6</v>
      </c>
      <c r="J16" s="202" t="s">
        <v>33</v>
      </c>
    </row>
    <row r="17" spans="2:10" x14ac:dyDescent="0.25">
      <c r="B17" s="102" t="s">
        <v>82</v>
      </c>
      <c r="C17" s="20" t="s">
        <v>29</v>
      </c>
      <c r="D17" s="37" t="s">
        <v>70</v>
      </c>
      <c r="E17" s="38">
        <v>5.2</v>
      </c>
      <c r="F17" s="38">
        <v>4.3</v>
      </c>
      <c r="G17" s="38">
        <v>4.5999999999999996</v>
      </c>
      <c r="H17" s="38">
        <v>4.5</v>
      </c>
      <c r="I17" s="38">
        <v>4.2</v>
      </c>
      <c r="J17" s="202" t="s">
        <v>33</v>
      </c>
    </row>
    <row r="18" spans="2:10" x14ac:dyDescent="0.25">
      <c r="B18" s="102" t="s">
        <v>83</v>
      </c>
      <c r="C18" s="20" t="s">
        <v>29</v>
      </c>
      <c r="D18" s="37" t="s">
        <v>70</v>
      </c>
      <c r="E18" s="38">
        <v>163.9</v>
      </c>
      <c r="F18" s="38">
        <v>155.69999999999999</v>
      </c>
      <c r="G18" s="38">
        <v>153.80000000000001</v>
      </c>
      <c r="H18" s="38">
        <v>140.30000000000001</v>
      </c>
      <c r="I18" s="38">
        <v>121.4</v>
      </c>
      <c r="J18" s="227" t="s">
        <v>33</v>
      </c>
    </row>
    <row r="19" spans="2:10" x14ac:dyDescent="0.25">
      <c r="B19" s="102" t="s">
        <v>84</v>
      </c>
      <c r="C19" s="20" t="s">
        <v>29</v>
      </c>
      <c r="D19" s="37" t="s">
        <v>70</v>
      </c>
      <c r="E19" s="444">
        <v>4.7</v>
      </c>
      <c r="F19" s="38">
        <v>4.4000000000000004</v>
      </c>
      <c r="G19" s="38">
        <v>4.5999999999999996</v>
      </c>
      <c r="H19" s="38">
        <v>4.2</v>
      </c>
      <c r="I19" s="38">
        <v>3.5</v>
      </c>
      <c r="J19" s="227" t="s">
        <v>33</v>
      </c>
    </row>
    <row r="20" spans="2:10" x14ac:dyDescent="0.25">
      <c r="B20" s="102" t="s">
        <v>85</v>
      </c>
      <c r="C20" s="20" t="s">
        <v>29</v>
      </c>
      <c r="D20" s="116"/>
      <c r="E20" s="117"/>
      <c r="F20" s="117"/>
      <c r="G20" s="117"/>
      <c r="H20" s="117"/>
      <c r="I20" s="117"/>
      <c r="J20" s="225"/>
    </row>
    <row r="21" spans="2:10" x14ac:dyDescent="0.25">
      <c r="B21" s="105" t="s">
        <v>86</v>
      </c>
      <c r="C21" s="20" t="s">
        <v>29</v>
      </c>
      <c r="D21" s="37" t="s">
        <v>70</v>
      </c>
      <c r="E21" s="444">
        <v>0.2</v>
      </c>
      <c r="F21" s="39">
        <v>0.32</v>
      </c>
      <c r="G21" s="39">
        <v>0.3</v>
      </c>
      <c r="H21" s="39">
        <v>0.3</v>
      </c>
      <c r="I21" s="39">
        <v>0.4</v>
      </c>
      <c r="J21" s="227" t="s">
        <v>33</v>
      </c>
    </row>
    <row r="22" spans="2:10" x14ac:dyDescent="0.25">
      <c r="B22" s="105" t="s">
        <v>87</v>
      </c>
      <c r="C22" s="20" t="s">
        <v>29</v>
      </c>
      <c r="D22" s="37" t="s">
        <v>70</v>
      </c>
      <c r="E22" s="38">
        <v>1.1000000000000001</v>
      </c>
      <c r="F22" s="38">
        <v>1.2170000000000001</v>
      </c>
      <c r="G22" s="39">
        <v>1.1000000000000001</v>
      </c>
      <c r="H22" s="39">
        <v>1.1000000000000001</v>
      </c>
      <c r="I22" s="39">
        <v>1.3</v>
      </c>
      <c r="J22" s="227" t="s">
        <v>33</v>
      </c>
    </row>
    <row r="23" spans="2:10" x14ac:dyDescent="0.25">
      <c r="B23" s="100" t="s">
        <v>88</v>
      </c>
      <c r="C23" s="20" t="s">
        <v>29</v>
      </c>
      <c r="D23" s="37" t="s">
        <v>89</v>
      </c>
      <c r="E23" s="38">
        <v>32.770000000000003</v>
      </c>
      <c r="F23" s="35">
        <v>34.340000000000003</v>
      </c>
      <c r="G23" s="35">
        <v>28.715098584094218</v>
      </c>
      <c r="H23" s="35">
        <v>22.045004945598418</v>
      </c>
      <c r="I23" s="35">
        <v>23.74</v>
      </c>
      <c r="J23" s="202" t="s">
        <v>33</v>
      </c>
    </row>
    <row r="24" spans="2:10" ht="15" x14ac:dyDescent="0.25">
      <c r="B24" s="43" t="s">
        <v>90</v>
      </c>
      <c r="C24" s="20" t="s">
        <v>29</v>
      </c>
      <c r="D24" s="124"/>
      <c r="E24" s="125"/>
      <c r="F24" s="125"/>
      <c r="G24" s="125"/>
      <c r="H24" s="125"/>
      <c r="I24" s="125"/>
      <c r="J24" s="226"/>
    </row>
    <row r="25" spans="2:10" x14ac:dyDescent="0.25">
      <c r="B25" s="330" t="s">
        <v>91</v>
      </c>
      <c r="C25" s="20" t="s">
        <v>29</v>
      </c>
      <c r="D25" s="124" t="s">
        <v>70</v>
      </c>
      <c r="E25" s="335">
        <v>209.1</v>
      </c>
      <c r="F25" s="334">
        <v>197.78700000000001</v>
      </c>
      <c r="G25" s="336">
        <v>205.6</v>
      </c>
      <c r="H25" s="336">
        <v>168.29999999999998</v>
      </c>
      <c r="I25" s="336">
        <v>150.19999999999999</v>
      </c>
      <c r="J25" s="226"/>
    </row>
    <row r="26" spans="2:10" ht="15" x14ac:dyDescent="0.25">
      <c r="B26" s="332" t="s">
        <v>92</v>
      </c>
      <c r="C26" s="20" t="s">
        <v>29</v>
      </c>
      <c r="D26" s="124"/>
      <c r="E26" s="125"/>
      <c r="F26" s="125"/>
      <c r="G26" s="451"/>
      <c r="H26" s="451"/>
      <c r="I26" s="451"/>
      <c r="J26" s="226"/>
    </row>
    <row r="27" spans="2:10" x14ac:dyDescent="0.25">
      <c r="B27" s="331" t="s">
        <v>81</v>
      </c>
      <c r="C27" s="20" t="s">
        <v>29</v>
      </c>
      <c r="D27" s="124" t="s">
        <v>70</v>
      </c>
      <c r="E27" s="125"/>
      <c r="F27" s="125"/>
      <c r="G27" s="334">
        <v>191.5</v>
      </c>
      <c r="H27" s="334">
        <v>155.5</v>
      </c>
      <c r="I27" s="334">
        <v>140.69999999999999</v>
      </c>
      <c r="J27" s="226"/>
    </row>
    <row r="28" spans="2:10" x14ac:dyDescent="0.25">
      <c r="B28" s="331" t="s">
        <v>82</v>
      </c>
      <c r="C28" s="20" t="s">
        <v>29</v>
      </c>
      <c r="D28" s="124" t="s">
        <v>70</v>
      </c>
      <c r="E28" s="125"/>
      <c r="F28" s="125"/>
      <c r="G28" s="334">
        <v>0</v>
      </c>
      <c r="H28" s="334">
        <v>0.7</v>
      </c>
      <c r="I28" s="334">
        <v>0.6</v>
      </c>
      <c r="J28" s="226"/>
    </row>
    <row r="29" spans="2:10" x14ac:dyDescent="0.25">
      <c r="B29" s="331" t="s">
        <v>93</v>
      </c>
      <c r="C29" s="20" t="s">
        <v>29</v>
      </c>
      <c r="D29" s="124" t="s">
        <v>70</v>
      </c>
      <c r="E29" s="125"/>
      <c r="F29" s="125"/>
      <c r="G29" s="334">
        <v>0.4</v>
      </c>
      <c r="H29" s="334">
        <v>0.4</v>
      </c>
      <c r="I29" s="334">
        <v>0.3</v>
      </c>
      <c r="J29" s="226"/>
    </row>
    <row r="30" spans="2:10" x14ac:dyDescent="0.25">
      <c r="B30" s="331" t="s">
        <v>83</v>
      </c>
      <c r="C30" s="20" t="s">
        <v>29</v>
      </c>
      <c r="D30" s="124" t="s">
        <v>70</v>
      </c>
      <c r="E30" s="125"/>
      <c r="F30" s="125"/>
      <c r="G30" s="334">
        <v>13.7</v>
      </c>
      <c r="H30" s="334">
        <v>11.700000000000001</v>
      </c>
      <c r="I30" s="334">
        <v>8.6</v>
      </c>
      <c r="J30" s="226"/>
    </row>
    <row r="31" spans="2:10" x14ac:dyDescent="0.25">
      <c r="B31" s="101" t="s">
        <v>94</v>
      </c>
      <c r="C31" s="20" t="s">
        <v>29</v>
      </c>
      <c r="D31" s="37" t="s">
        <v>70</v>
      </c>
      <c r="E31" s="38">
        <v>180.1</v>
      </c>
      <c r="F31" s="39">
        <v>169.74199999999999</v>
      </c>
      <c r="G31" s="68">
        <v>176.4</v>
      </c>
      <c r="H31" s="68">
        <v>142.69999999999999</v>
      </c>
      <c r="I31" s="68">
        <v>128.1</v>
      </c>
      <c r="J31" s="227" t="s">
        <v>33</v>
      </c>
    </row>
    <row r="32" spans="2:10" x14ac:dyDescent="0.25">
      <c r="B32" s="101" t="s">
        <v>95</v>
      </c>
      <c r="C32" s="20" t="s">
        <v>29</v>
      </c>
      <c r="D32" s="37" t="s">
        <v>70</v>
      </c>
      <c r="E32" s="128">
        <v>2.1</v>
      </c>
      <c r="F32" s="39">
        <v>2.2450000000000001</v>
      </c>
      <c r="G32" s="39">
        <v>2.1</v>
      </c>
      <c r="H32" s="39">
        <v>1.9</v>
      </c>
      <c r="I32" s="39">
        <v>1.6</v>
      </c>
      <c r="J32" s="227" t="s">
        <v>33</v>
      </c>
    </row>
    <row r="33" spans="2:10" x14ac:dyDescent="0.25">
      <c r="B33" s="101" t="s">
        <v>96</v>
      </c>
      <c r="C33" s="20" t="s">
        <v>29</v>
      </c>
      <c r="D33" s="37" t="s">
        <v>70</v>
      </c>
      <c r="E33" s="38">
        <v>26.9</v>
      </c>
      <c r="F33" s="38">
        <v>15.8</v>
      </c>
      <c r="G33" s="38">
        <v>16.100000000000001</v>
      </c>
      <c r="H33" s="38">
        <v>14.2</v>
      </c>
      <c r="I33" s="38">
        <v>12.7</v>
      </c>
      <c r="J33" s="227" t="s">
        <v>33</v>
      </c>
    </row>
    <row r="34" spans="2:10" x14ac:dyDescent="0.25">
      <c r="B34" s="101" t="s">
        <v>97</v>
      </c>
      <c r="C34" s="20" t="s">
        <v>29</v>
      </c>
      <c r="D34" s="37" t="s">
        <v>70</v>
      </c>
      <c r="E34" s="38"/>
      <c r="F34" s="39">
        <v>10</v>
      </c>
      <c r="G34" s="39">
        <v>11</v>
      </c>
      <c r="H34" s="38">
        <v>9.5</v>
      </c>
      <c r="I34" s="38">
        <v>9.4</v>
      </c>
      <c r="J34" s="227"/>
    </row>
    <row r="35" spans="2:10" ht="14.25" customHeight="1" x14ac:dyDescent="0.25">
      <c r="B35" s="78" t="s">
        <v>98</v>
      </c>
      <c r="C35" s="20" t="s">
        <v>29</v>
      </c>
      <c r="D35" s="37" t="s">
        <v>70</v>
      </c>
      <c r="E35" s="38">
        <v>14.7</v>
      </c>
      <c r="F35" s="38">
        <v>13.3</v>
      </c>
      <c r="G35" s="38">
        <v>12.7</v>
      </c>
      <c r="H35" s="39">
        <v>11</v>
      </c>
      <c r="I35" s="39">
        <v>8.9</v>
      </c>
      <c r="J35" s="136" t="s">
        <v>33</v>
      </c>
    </row>
    <row r="36" spans="2:10" ht="15" thickBot="1" x14ac:dyDescent="0.3">
      <c r="B36" s="106" t="s">
        <v>99</v>
      </c>
      <c r="C36" s="106"/>
      <c r="D36" s="24" t="s">
        <v>89</v>
      </c>
      <c r="E36" s="91">
        <v>2.16</v>
      </c>
      <c r="F36" s="91">
        <v>2.1800000000000002</v>
      </c>
      <c r="G36" s="91">
        <v>1.6805610692073574</v>
      </c>
      <c r="H36" s="91">
        <v>1.36</v>
      </c>
      <c r="I36" s="91">
        <v>1.33</v>
      </c>
      <c r="J36" s="435" t="s">
        <v>100</v>
      </c>
    </row>
    <row r="37" spans="2:10" ht="15" thickBot="1" x14ac:dyDescent="0.3">
      <c r="B37" s="104"/>
      <c r="C37" s="359"/>
      <c r="D37" s="318"/>
      <c r="E37" s="30"/>
      <c r="F37" s="30"/>
      <c r="G37" s="30"/>
      <c r="H37" s="30"/>
      <c r="I37" s="30"/>
      <c r="J37" s="228"/>
    </row>
    <row r="38" spans="2:10" ht="15" x14ac:dyDescent="0.25">
      <c r="B38" s="103" t="s">
        <v>101</v>
      </c>
      <c r="C38" s="103"/>
      <c r="D38" s="126"/>
      <c r="E38" s="127"/>
      <c r="F38" s="127"/>
      <c r="G38" s="127"/>
      <c r="H38" s="127"/>
      <c r="I38" s="127"/>
      <c r="J38" s="229"/>
    </row>
    <row r="39" spans="2:10" x14ac:dyDescent="0.25">
      <c r="B39" s="42" t="s">
        <v>102</v>
      </c>
      <c r="C39" s="42" t="s">
        <v>29</v>
      </c>
      <c r="D39" s="37" t="s">
        <v>103</v>
      </c>
      <c r="E39" s="38">
        <v>1.2</v>
      </c>
      <c r="F39" s="38">
        <v>1.2</v>
      </c>
      <c r="G39" s="38">
        <v>1.3</v>
      </c>
      <c r="H39" s="39">
        <v>1</v>
      </c>
      <c r="I39" s="39">
        <v>0.9</v>
      </c>
      <c r="J39" s="136" t="s">
        <v>33</v>
      </c>
    </row>
    <row r="40" spans="2:10" x14ac:dyDescent="0.25">
      <c r="B40" s="100" t="s">
        <v>104</v>
      </c>
      <c r="C40" s="42" t="s">
        <v>29</v>
      </c>
      <c r="D40" s="37" t="s">
        <v>105</v>
      </c>
      <c r="E40" s="38">
        <v>0.18</v>
      </c>
      <c r="F40" s="35">
        <v>0.19659239842726078</v>
      </c>
      <c r="G40" s="35">
        <v>0.17202593621807596</v>
      </c>
      <c r="H40" s="35">
        <v>0.12</v>
      </c>
      <c r="I40" s="35">
        <v>0.13</v>
      </c>
      <c r="J40" s="225" t="s">
        <v>100</v>
      </c>
    </row>
    <row r="41" spans="2:10" ht="15" customHeight="1" x14ac:dyDescent="0.25">
      <c r="B41" s="42" t="s">
        <v>106</v>
      </c>
      <c r="C41" s="42" t="s">
        <v>29</v>
      </c>
      <c r="D41" s="37" t="s">
        <v>103</v>
      </c>
      <c r="E41" s="38">
        <v>0.4</v>
      </c>
      <c r="F41" s="38">
        <v>0.4</v>
      </c>
      <c r="G41" s="38">
        <v>0.5</v>
      </c>
      <c r="H41" s="38">
        <v>0.4</v>
      </c>
      <c r="I41" s="38">
        <v>0.3</v>
      </c>
      <c r="J41" s="136" t="s">
        <v>33</v>
      </c>
    </row>
    <row r="42" spans="2:10" ht="15" customHeight="1" x14ac:dyDescent="0.25">
      <c r="B42" s="44" t="s">
        <v>107</v>
      </c>
      <c r="C42" s="42" t="s">
        <v>29</v>
      </c>
      <c r="D42" s="37" t="s">
        <v>103</v>
      </c>
      <c r="E42" s="27">
        <v>2.3E-3</v>
      </c>
      <c r="F42" s="27">
        <v>2.0999999999999999E-3</v>
      </c>
      <c r="G42" s="27">
        <v>2.3E-3</v>
      </c>
      <c r="H42" s="27">
        <v>1.9E-3</v>
      </c>
      <c r="I42" s="27">
        <v>1.5E-3</v>
      </c>
      <c r="J42" s="230" t="s">
        <v>33</v>
      </c>
    </row>
    <row r="43" spans="2:10" ht="15.75" customHeight="1" x14ac:dyDescent="0.25">
      <c r="B43" s="340" t="s">
        <v>108</v>
      </c>
      <c r="C43" s="42" t="s">
        <v>29</v>
      </c>
      <c r="D43" s="341" t="s">
        <v>103</v>
      </c>
      <c r="E43" s="335">
        <v>0.23</v>
      </c>
      <c r="F43" s="335">
        <v>0.13400000000000001</v>
      </c>
      <c r="G43" s="335">
        <v>0.3</v>
      </c>
      <c r="H43" s="335">
        <v>0.09</v>
      </c>
      <c r="I43" s="335">
        <v>0.06</v>
      </c>
      <c r="J43" s="342" t="s">
        <v>33</v>
      </c>
    </row>
    <row r="44" spans="2:10" s="337" customFormat="1" ht="15" customHeight="1" x14ac:dyDescent="0.25">
      <c r="B44" s="339" t="s">
        <v>109</v>
      </c>
      <c r="C44" s="42" t="s">
        <v>29</v>
      </c>
      <c r="D44" s="341" t="s">
        <v>103</v>
      </c>
      <c r="E44" s="344" t="s">
        <v>33</v>
      </c>
      <c r="F44" s="344" t="s">
        <v>33</v>
      </c>
      <c r="G44" s="345">
        <v>0.02</v>
      </c>
      <c r="H44" s="345">
        <v>0.02</v>
      </c>
      <c r="I44" s="345">
        <v>0.02</v>
      </c>
      <c r="J44" s="338"/>
    </row>
    <row r="45" spans="2:10" ht="15" customHeight="1" thickBot="1" x14ac:dyDescent="0.3">
      <c r="B45" s="343" t="s">
        <v>110</v>
      </c>
      <c r="C45" s="418" t="s">
        <v>29</v>
      </c>
      <c r="D45" s="24" t="s">
        <v>103</v>
      </c>
      <c r="E45" s="346" t="s">
        <v>33</v>
      </c>
      <c r="F45" s="346" t="s">
        <v>33</v>
      </c>
      <c r="G45" s="347">
        <v>0</v>
      </c>
      <c r="H45" s="348">
        <v>0</v>
      </c>
      <c r="I45" s="348">
        <v>0</v>
      </c>
      <c r="J45" s="231"/>
    </row>
    <row r="46" spans="2:10" x14ac:dyDescent="0.25">
      <c r="B46" s="337"/>
      <c r="C46" s="28"/>
      <c r="D46" s="30"/>
      <c r="E46" s="30"/>
      <c r="F46" s="30"/>
      <c r="G46" s="30"/>
      <c r="H46" s="30"/>
      <c r="I46" s="232"/>
    </row>
    <row r="47" spans="2:10" x14ac:dyDescent="0.25">
      <c r="B47" s="70"/>
      <c r="C47" s="28"/>
      <c r="D47" s="30"/>
      <c r="E47" s="30"/>
      <c r="F47" s="54"/>
      <c r="G47" s="54"/>
      <c r="H47" s="54"/>
      <c r="I47" s="232"/>
    </row>
    <row r="48" spans="2:10" hidden="1" x14ac:dyDescent="0.25">
      <c r="B48" s="52"/>
      <c r="C48" s="28"/>
      <c r="D48" s="30"/>
      <c r="E48" s="30"/>
      <c r="F48" s="30"/>
      <c r="G48" s="30"/>
      <c r="H48" s="30"/>
      <c r="I48" s="232"/>
    </row>
    <row r="49" x14ac:dyDescent="0.25"/>
    <row r="50" x14ac:dyDescent="0.25"/>
    <row r="51" x14ac:dyDescent="0.25"/>
    <row r="54" x14ac:dyDescent="0.25"/>
  </sheetData>
  <mergeCells count="2">
    <mergeCell ref="B3:C3"/>
    <mergeCell ref="E3:I3"/>
  </mergeCells>
  <hyperlinks>
    <hyperlink ref="E3" r:id="rId1" display="https://lanxess.com/en/Responsibility/Material-Topics/Safe-and-sustainable-sites" xr:uid="{00000000-0004-0000-0400-000002000000}"/>
    <hyperlink ref="E3:J3" r:id="rId2" display="Responsible use of water resources" xr:uid="{D093BDFE-B112-4CB2-926D-83BA9AF48E28}"/>
  </hyperlinks>
  <pageMargins left="0.70866141732283472" right="0.70866141732283472" top="0.78740157480314965" bottom="0.78740157480314965" header="0.31496062992125984" footer="0.31496062992125984"/>
  <pageSetup paperSize="9" scale="69" fitToHeight="0" orientation="landscape" r:id="rId3"/>
  <headerFooter>
    <oddFooter>&amp;C&amp;"Arial,Standard"&amp;A</oddFooter>
  </headerFooter>
  <customProperties>
    <customPr name="_pios_id" r:id="rId4"/>
  </customProperties>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77ECE-7D2F-4DA9-8C98-A63003FD24EF}">
  <sheetPr>
    <tabColor rgb="FFFF0000"/>
  </sheetPr>
  <dimension ref="A1:K57"/>
  <sheetViews>
    <sheetView showGridLines="0" zoomScale="90" zoomScaleNormal="90" workbookViewId="0">
      <selection activeCell="J15" sqref="J15"/>
    </sheetView>
  </sheetViews>
  <sheetFormatPr baseColWidth="10" defaultColWidth="0" defaultRowHeight="15" zeroHeight="1" x14ac:dyDescent="0.25"/>
  <cols>
    <col min="1" max="1" width="5.85546875" customWidth="1"/>
    <col min="2" max="2" width="63.85546875" customWidth="1"/>
    <col min="3" max="3" width="4.5703125" bestFit="1" customWidth="1"/>
    <col min="4" max="9" width="15.85546875" customWidth="1"/>
    <col min="10" max="10" width="23.85546875" customWidth="1"/>
    <col min="11" max="11" width="5.85546875" customWidth="1"/>
    <col min="12" max="16384" width="11.42578125" hidden="1"/>
  </cols>
  <sheetData>
    <row r="1" spans="2:10" ht="49.5" customHeight="1" x14ac:dyDescent="0.25"/>
    <row r="2" spans="2:10" ht="45" customHeight="1" thickBot="1" x14ac:dyDescent="0.3">
      <c r="B2" s="8" t="s">
        <v>111</v>
      </c>
      <c r="C2" s="8"/>
    </row>
    <row r="3" spans="2:10" ht="30.75" thickBot="1" x14ac:dyDescent="0.3">
      <c r="B3" s="499" t="s">
        <v>112</v>
      </c>
      <c r="C3" s="500"/>
      <c r="D3" s="48" t="s">
        <v>23</v>
      </c>
      <c r="E3" s="494" t="s">
        <v>113</v>
      </c>
      <c r="F3" s="494"/>
      <c r="G3" s="494"/>
      <c r="H3" s="494"/>
      <c r="I3" s="494"/>
      <c r="J3" s="501"/>
    </row>
    <row r="4" spans="2:10" ht="19.5" customHeight="1" thickBot="1" x14ac:dyDescent="0.3">
      <c r="B4" s="179"/>
      <c r="C4" s="282" t="s">
        <v>25</v>
      </c>
      <c r="D4" s="25" t="s">
        <v>26</v>
      </c>
      <c r="E4" s="195">
        <v>2019</v>
      </c>
      <c r="F4" s="195">
        <v>2020</v>
      </c>
      <c r="G4" s="195">
        <v>2021</v>
      </c>
      <c r="H4" s="195">
        <v>2022</v>
      </c>
      <c r="I4" s="195">
        <v>2023</v>
      </c>
      <c r="J4" s="26" t="s">
        <v>27</v>
      </c>
    </row>
    <row r="5" spans="2:10" ht="15.75" customHeight="1" x14ac:dyDescent="0.25">
      <c r="B5" s="319" t="s">
        <v>114</v>
      </c>
      <c r="C5" s="316"/>
      <c r="D5" s="502"/>
      <c r="E5" s="503"/>
      <c r="F5" s="503"/>
      <c r="G5" s="503"/>
      <c r="H5" s="503"/>
      <c r="I5" s="503"/>
      <c r="J5" s="504"/>
    </row>
    <row r="6" spans="2:10" s="1" customFormat="1" ht="14.25" customHeight="1" x14ac:dyDescent="0.2">
      <c r="B6" s="51" t="s">
        <v>115</v>
      </c>
      <c r="C6" s="187"/>
      <c r="D6" s="37" t="s">
        <v>116</v>
      </c>
      <c r="E6" s="38">
        <v>100</v>
      </c>
      <c r="F6" s="38">
        <v>100</v>
      </c>
      <c r="G6" s="38">
        <v>100</v>
      </c>
      <c r="H6" s="38">
        <v>100</v>
      </c>
      <c r="I6" s="38">
        <v>100</v>
      </c>
      <c r="J6" s="136" t="s">
        <v>33</v>
      </c>
    </row>
    <row r="7" spans="2:10" s="1" customFormat="1" ht="14.25" customHeight="1" x14ac:dyDescent="0.2">
      <c r="B7" s="112" t="s">
        <v>117</v>
      </c>
      <c r="C7" s="92"/>
      <c r="D7" s="37" t="s">
        <v>118</v>
      </c>
      <c r="E7" s="444" t="s">
        <v>33</v>
      </c>
      <c r="F7" s="444" t="s">
        <v>33</v>
      </c>
      <c r="G7" s="38">
        <v>30</v>
      </c>
      <c r="H7" s="38">
        <v>29</v>
      </c>
      <c r="I7" s="38">
        <v>30</v>
      </c>
      <c r="J7" s="136" t="s">
        <v>33</v>
      </c>
    </row>
    <row r="8" spans="2:10" s="1" customFormat="1" ht="14.25" customHeight="1" x14ac:dyDescent="0.2">
      <c r="B8" s="112" t="s">
        <v>119</v>
      </c>
      <c r="C8" s="92"/>
      <c r="D8" s="37" t="s">
        <v>118</v>
      </c>
      <c r="E8" s="444" t="s">
        <v>33</v>
      </c>
      <c r="F8" s="444" t="s">
        <v>33</v>
      </c>
      <c r="G8" s="38">
        <v>57</v>
      </c>
      <c r="H8" s="38">
        <v>50</v>
      </c>
      <c r="I8" s="38">
        <v>53</v>
      </c>
      <c r="J8" s="136" t="s">
        <v>33</v>
      </c>
    </row>
    <row r="9" spans="2:10" s="1" customFormat="1" ht="14.25" customHeight="1" x14ac:dyDescent="0.2">
      <c r="B9" s="112" t="s">
        <v>120</v>
      </c>
      <c r="C9" s="92"/>
      <c r="D9" s="37" t="s">
        <v>118</v>
      </c>
      <c r="E9" s="444" t="s">
        <v>33</v>
      </c>
      <c r="F9" s="444" t="s">
        <v>33</v>
      </c>
      <c r="G9" s="38">
        <v>10</v>
      </c>
      <c r="H9" s="38">
        <v>17</v>
      </c>
      <c r="I9" s="38">
        <v>6</v>
      </c>
      <c r="J9" s="136" t="s">
        <v>33</v>
      </c>
    </row>
    <row r="10" spans="2:10" s="1" customFormat="1" ht="14.25" customHeight="1" x14ac:dyDescent="0.2">
      <c r="B10" s="112" t="s">
        <v>121</v>
      </c>
      <c r="C10" s="92"/>
      <c r="D10" s="37" t="s">
        <v>118</v>
      </c>
      <c r="E10" s="444" t="s">
        <v>33</v>
      </c>
      <c r="F10" s="444" t="s">
        <v>33</v>
      </c>
      <c r="G10" s="38">
        <v>3</v>
      </c>
      <c r="H10" s="38">
        <v>4</v>
      </c>
      <c r="I10" s="38">
        <v>9</v>
      </c>
      <c r="J10" s="136" t="s">
        <v>33</v>
      </c>
    </row>
    <row r="11" spans="2:10" s="1" customFormat="1" ht="14.25" customHeight="1" x14ac:dyDescent="0.2">
      <c r="B11" s="181" t="s">
        <v>122</v>
      </c>
      <c r="C11" s="360"/>
      <c r="D11" s="37" t="s">
        <v>123</v>
      </c>
      <c r="E11" s="444" t="s">
        <v>33</v>
      </c>
      <c r="F11" s="444" t="s">
        <v>33</v>
      </c>
      <c r="G11" s="38">
        <v>40</v>
      </c>
      <c r="H11" s="38">
        <v>70</v>
      </c>
      <c r="I11" s="38">
        <v>100</v>
      </c>
      <c r="J11" s="136" t="s">
        <v>124</v>
      </c>
    </row>
    <row r="12" spans="2:10" s="1" customFormat="1" ht="28.5" x14ac:dyDescent="0.2">
      <c r="B12" s="112" t="s">
        <v>581</v>
      </c>
      <c r="C12" s="360"/>
      <c r="D12" s="37" t="s">
        <v>118</v>
      </c>
      <c r="E12" s="444" t="s">
        <v>33</v>
      </c>
      <c r="F12" s="444" t="s">
        <v>33</v>
      </c>
      <c r="G12" s="444" t="s">
        <v>33</v>
      </c>
      <c r="H12" s="444" t="s">
        <v>33</v>
      </c>
      <c r="I12" s="444">
        <v>2</v>
      </c>
      <c r="J12" s="136" t="s">
        <v>582</v>
      </c>
    </row>
    <row r="13" spans="2:10" s="1" customFormat="1" x14ac:dyDescent="0.2">
      <c r="B13" s="180" t="s">
        <v>600</v>
      </c>
      <c r="C13" s="361"/>
      <c r="D13" s="484"/>
      <c r="E13" s="485"/>
      <c r="F13" s="485"/>
      <c r="G13" s="485"/>
      <c r="H13" s="485"/>
      <c r="I13" s="485"/>
      <c r="J13" s="225"/>
    </row>
    <row r="14" spans="2:10" s="1" customFormat="1" ht="14.25" x14ac:dyDescent="0.2">
      <c r="B14" s="182" t="s">
        <v>601</v>
      </c>
      <c r="C14" s="42"/>
      <c r="D14" s="37" t="s">
        <v>118</v>
      </c>
      <c r="E14" s="486" t="s">
        <v>33</v>
      </c>
      <c r="F14" s="38">
        <v>28</v>
      </c>
      <c r="G14" s="38">
        <v>22</v>
      </c>
      <c r="H14" s="38">
        <v>20</v>
      </c>
      <c r="I14" s="487">
        <v>24.297705205654253</v>
      </c>
      <c r="J14" s="488" t="s">
        <v>33</v>
      </c>
    </row>
    <row r="15" spans="2:10" s="1" customFormat="1" ht="14.25" x14ac:dyDescent="0.2">
      <c r="B15" s="182" t="s">
        <v>602</v>
      </c>
      <c r="C15" s="42"/>
      <c r="D15" s="37" t="s">
        <v>118</v>
      </c>
      <c r="E15" s="486" t="s">
        <v>33</v>
      </c>
      <c r="F15" s="38">
        <v>10</v>
      </c>
      <c r="G15" s="38">
        <v>7</v>
      </c>
      <c r="H15" s="38">
        <v>10</v>
      </c>
      <c r="I15" s="487">
        <v>7.9689774109296829</v>
      </c>
      <c r="J15" s="225" t="s">
        <v>33</v>
      </c>
    </row>
    <row r="16" spans="2:10" s="1" customFormat="1" ht="14.25" x14ac:dyDescent="0.2">
      <c r="B16" s="182" t="s">
        <v>603</v>
      </c>
      <c r="C16" s="42"/>
      <c r="D16" s="37" t="s">
        <v>118</v>
      </c>
      <c r="E16" s="486" t="s">
        <v>33</v>
      </c>
      <c r="F16" s="38">
        <v>3</v>
      </c>
      <c r="G16" s="38">
        <v>2</v>
      </c>
      <c r="H16" s="38">
        <v>2</v>
      </c>
      <c r="I16" s="487">
        <v>2.1911198835656047</v>
      </c>
      <c r="J16" s="225" t="s">
        <v>33</v>
      </c>
    </row>
    <row r="17" spans="1:10" s="1" customFormat="1" ht="14.25" x14ac:dyDescent="0.2">
      <c r="B17" s="182" t="s">
        <v>604</v>
      </c>
      <c r="C17" s="42"/>
      <c r="D17" s="37" t="s">
        <v>118</v>
      </c>
      <c r="E17" s="486" t="s">
        <v>33</v>
      </c>
      <c r="F17" s="38">
        <v>6</v>
      </c>
      <c r="G17" s="38">
        <v>6</v>
      </c>
      <c r="H17" s="38">
        <v>6</v>
      </c>
      <c r="I17" s="487">
        <v>6.2224614709811217</v>
      </c>
      <c r="J17" s="225" t="s">
        <v>33</v>
      </c>
    </row>
    <row r="18" spans="1:10" s="1" customFormat="1" ht="14.25" x14ac:dyDescent="0.2">
      <c r="B18" s="182" t="s">
        <v>605</v>
      </c>
      <c r="C18" s="42"/>
      <c r="D18" s="37" t="s">
        <v>118</v>
      </c>
      <c r="E18" s="486" t="s">
        <v>33</v>
      </c>
      <c r="F18" s="38">
        <v>13</v>
      </c>
      <c r="G18" s="38">
        <v>9</v>
      </c>
      <c r="H18" s="38">
        <v>12</v>
      </c>
      <c r="I18" s="487">
        <v>10.453177024144189</v>
      </c>
      <c r="J18" s="225" t="s">
        <v>33</v>
      </c>
    </row>
    <row r="19" spans="1:10" s="1" customFormat="1" ht="14.25" x14ac:dyDescent="0.2">
      <c r="B19" s="182" t="s">
        <v>606</v>
      </c>
      <c r="C19" s="42"/>
      <c r="D19" s="37" t="s">
        <v>118</v>
      </c>
      <c r="E19" s="486" t="s">
        <v>33</v>
      </c>
      <c r="F19" s="38">
        <v>33</v>
      </c>
      <c r="G19" s="38">
        <v>48</v>
      </c>
      <c r="H19" s="38">
        <v>47</v>
      </c>
      <c r="I19" s="487">
        <v>44.930916920868484</v>
      </c>
      <c r="J19" s="225" t="s">
        <v>33</v>
      </c>
    </row>
    <row r="20" spans="1:10" s="1" customFormat="1" ht="14.25" x14ac:dyDescent="0.2">
      <c r="B20" s="182" t="s">
        <v>607</v>
      </c>
      <c r="C20" s="42"/>
      <c r="D20" s="37" t="s">
        <v>118</v>
      </c>
      <c r="E20" s="486" t="s">
        <v>33</v>
      </c>
      <c r="F20" s="38">
        <v>7</v>
      </c>
      <c r="G20" s="38">
        <v>6</v>
      </c>
      <c r="H20" s="38">
        <v>4</v>
      </c>
      <c r="I20" s="487">
        <v>3.9356420838566906</v>
      </c>
      <c r="J20" s="225" t="s">
        <v>33</v>
      </c>
    </row>
    <row r="21" spans="1:10" ht="15.75" customHeight="1" x14ac:dyDescent="0.25">
      <c r="B21" s="180" t="s">
        <v>125</v>
      </c>
      <c r="C21" s="361"/>
      <c r="D21" s="505"/>
      <c r="E21" s="506"/>
      <c r="F21" s="506"/>
      <c r="G21" s="506"/>
      <c r="H21" s="506"/>
      <c r="I21" s="506"/>
      <c r="J21" s="507"/>
    </row>
    <row r="22" spans="1:10" s="1" customFormat="1" ht="14.25" customHeight="1" x14ac:dyDescent="0.2">
      <c r="B22" s="182" t="s">
        <v>126</v>
      </c>
      <c r="C22" s="42"/>
      <c r="D22" s="37" t="s">
        <v>127</v>
      </c>
      <c r="E22" s="38">
        <v>182</v>
      </c>
      <c r="F22" s="38">
        <v>209</v>
      </c>
      <c r="G22" s="38">
        <v>209</v>
      </c>
      <c r="H22" s="38">
        <v>223</v>
      </c>
      <c r="I22" s="38">
        <f>140+83</f>
        <v>223</v>
      </c>
      <c r="J22" s="136" t="s">
        <v>33</v>
      </c>
    </row>
    <row r="23" spans="1:10" ht="28.5" x14ac:dyDescent="0.25">
      <c r="A23" s="1"/>
      <c r="B23" s="82" t="s">
        <v>128</v>
      </c>
      <c r="C23" s="101"/>
      <c r="D23" s="37" t="s">
        <v>127</v>
      </c>
      <c r="E23" s="38">
        <v>114</v>
      </c>
      <c r="F23" s="38">
        <v>134</v>
      </c>
      <c r="G23" s="38">
        <v>132</v>
      </c>
      <c r="H23" s="38">
        <v>140</v>
      </c>
      <c r="I23" s="38">
        <v>140</v>
      </c>
      <c r="J23" s="136" t="s">
        <v>129</v>
      </c>
    </row>
    <row r="24" spans="1:10" ht="28.5" x14ac:dyDescent="0.25">
      <c r="A24" s="1"/>
      <c r="B24" s="82" t="s">
        <v>130</v>
      </c>
      <c r="C24" s="101"/>
      <c r="D24" s="37" t="s">
        <v>127</v>
      </c>
      <c r="E24" s="38">
        <v>68</v>
      </c>
      <c r="F24" s="38">
        <v>75</v>
      </c>
      <c r="G24" s="38">
        <v>77</v>
      </c>
      <c r="H24" s="38">
        <v>83</v>
      </c>
      <c r="I24" s="38">
        <v>83</v>
      </c>
      <c r="J24" s="136" t="s">
        <v>129</v>
      </c>
    </row>
    <row r="25" spans="1:10" s="1" customFormat="1" ht="14.25" customHeight="1" x14ac:dyDescent="0.2">
      <c r="B25" s="182" t="s">
        <v>131</v>
      </c>
      <c r="C25" s="42"/>
      <c r="D25" s="37" t="s">
        <v>127</v>
      </c>
      <c r="E25" s="150" t="s">
        <v>132</v>
      </c>
      <c r="F25" s="150" t="s">
        <v>133</v>
      </c>
      <c r="G25" s="150" t="s">
        <v>134</v>
      </c>
      <c r="H25" s="150" t="s">
        <v>135</v>
      </c>
      <c r="I25" s="444" t="s">
        <v>135</v>
      </c>
      <c r="J25" s="136" t="s">
        <v>33</v>
      </c>
    </row>
    <row r="26" spans="1:10" s="1" customFormat="1" ht="14.25" customHeight="1" x14ac:dyDescent="0.2">
      <c r="B26" s="182" t="s">
        <v>136</v>
      </c>
      <c r="C26" s="42"/>
      <c r="D26" s="37" t="s">
        <v>127</v>
      </c>
      <c r="E26" s="150" t="s">
        <v>584</v>
      </c>
      <c r="F26" s="150" t="s">
        <v>584</v>
      </c>
      <c r="G26" s="150" t="s">
        <v>583</v>
      </c>
      <c r="H26" s="150" t="s">
        <v>585</v>
      </c>
      <c r="I26" s="444" t="s">
        <v>586</v>
      </c>
      <c r="J26" s="136" t="s">
        <v>33</v>
      </c>
    </row>
    <row r="27" spans="1:10" s="1" customFormat="1" ht="14.25" customHeight="1" x14ac:dyDescent="0.2">
      <c r="B27" s="82" t="s">
        <v>137</v>
      </c>
      <c r="C27" s="101"/>
      <c r="D27" s="37" t="s">
        <v>127</v>
      </c>
      <c r="E27" s="38">
        <v>44</v>
      </c>
      <c r="F27" s="38">
        <v>35</v>
      </c>
      <c r="G27" s="38">
        <v>54</v>
      </c>
      <c r="H27" s="38">
        <v>21</v>
      </c>
      <c r="I27" s="38">
        <v>49</v>
      </c>
      <c r="J27" s="136" t="s">
        <v>33</v>
      </c>
    </row>
    <row r="28" spans="1:10" s="1" customFormat="1" ht="14.25" customHeight="1" x14ac:dyDescent="0.2">
      <c r="B28" s="182" t="s">
        <v>138</v>
      </c>
      <c r="C28" s="42"/>
      <c r="D28" s="37" t="s">
        <v>139</v>
      </c>
      <c r="E28" s="38">
        <v>114</v>
      </c>
      <c r="F28" s="38">
        <v>108</v>
      </c>
      <c r="G28" s="38">
        <v>95</v>
      </c>
      <c r="H28" s="38">
        <v>102</v>
      </c>
      <c r="I28" s="38">
        <v>99</v>
      </c>
      <c r="J28" s="136" t="s">
        <v>33</v>
      </c>
    </row>
    <row r="29" spans="1:10" s="1" customFormat="1" ht="14.25" customHeight="1" x14ac:dyDescent="0.2">
      <c r="B29" s="82" t="s">
        <v>140</v>
      </c>
      <c r="C29" s="101"/>
      <c r="D29" s="37" t="s">
        <v>118</v>
      </c>
      <c r="E29" s="38">
        <v>1.7</v>
      </c>
      <c r="F29" s="38">
        <v>1.8</v>
      </c>
      <c r="G29" s="39">
        <f>G28/6101*100</f>
        <v>1.5571217833142108</v>
      </c>
      <c r="H29" s="39">
        <f>H28/8088*100</f>
        <v>1.2611275964391691</v>
      </c>
      <c r="I29" s="39">
        <v>1.5</v>
      </c>
      <c r="J29" s="136" t="s">
        <v>33</v>
      </c>
    </row>
    <row r="30" spans="1:10" s="1" customFormat="1" ht="14.25" customHeight="1" x14ac:dyDescent="0.2">
      <c r="B30" s="51" t="s">
        <v>141</v>
      </c>
      <c r="C30" s="187"/>
      <c r="D30" s="37" t="s">
        <v>127</v>
      </c>
      <c r="E30" s="38">
        <v>516</v>
      </c>
      <c r="F30" s="38">
        <v>517</v>
      </c>
      <c r="G30" s="38">
        <v>456</v>
      </c>
      <c r="H30" s="38">
        <v>490</v>
      </c>
      <c r="I30" s="38">
        <v>472</v>
      </c>
      <c r="J30" s="136" t="s">
        <v>33</v>
      </c>
    </row>
    <row r="31" spans="1:10" ht="29.25" thickBot="1" x14ac:dyDescent="0.3">
      <c r="A31" s="1"/>
      <c r="B31" s="113" t="s">
        <v>142</v>
      </c>
      <c r="C31" s="93"/>
      <c r="D31" s="24" t="s">
        <v>143</v>
      </c>
      <c r="E31" s="41">
        <v>3.6</v>
      </c>
      <c r="F31" s="41">
        <v>3.6</v>
      </c>
      <c r="G31" s="67">
        <v>3.5209636321519571</v>
      </c>
      <c r="H31" s="67">
        <v>3.7330489105591953</v>
      </c>
      <c r="I31" s="67">
        <v>3.7</v>
      </c>
      <c r="J31" s="231" t="s">
        <v>33</v>
      </c>
    </row>
    <row r="32" spans="1:10" ht="14.25" customHeight="1" x14ac:dyDescent="0.25">
      <c r="B32" s="302" t="s">
        <v>144</v>
      </c>
      <c r="C32" s="302"/>
      <c r="H32" s="30"/>
      <c r="I32" s="30"/>
    </row>
    <row r="33" spans="2:10" ht="14.25" customHeight="1" x14ac:dyDescent="0.25"/>
    <row r="34" spans="2:10" ht="15.75" thickBot="1" x14ac:dyDescent="0.3"/>
    <row r="35" spans="2:10" ht="30.75" thickBot="1" x14ac:dyDescent="0.3">
      <c r="B35" s="499" t="s">
        <v>145</v>
      </c>
      <c r="C35" s="500"/>
      <c r="D35" s="48" t="s">
        <v>23</v>
      </c>
      <c r="E35" s="494" t="s">
        <v>113</v>
      </c>
      <c r="F35" s="494"/>
      <c r="G35" s="494"/>
      <c r="H35" s="494"/>
      <c r="I35" s="494"/>
      <c r="J35" s="501"/>
    </row>
    <row r="36" spans="2:10" ht="15.75" thickBot="1" x14ac:dyDescent="0.3">
      <c r="B36" s="179"/>
      <c r="C36" s="282" t="s">
        <v>25</v>
      </c>
      <c r="D36" s="25" t="s">
        <v>26</v>
      </c>
      <c r="E36" s="195">
        <v>2019</v>
      </c>
      <c r="F36" s="195">
        <v>2020</v>
      </c>
      <c r="G36" s="195">
        <v>2021</v>
      </c>
      <c r="H36" s="195">
        <v>2022</v>
      </c>
      <c r="I36" s="195">
        <v>2023</v>
      </c>
      <c r="J36" s="26" t="s">
        <v>27</v>
      </c>
    </row>
    <row r="37" spans="2:10" x14ac:dyDescent="0.25">
      <c r="B37" s="51" t="s">
        <v>146</v>
      </c>
      <c r="C37" s="187"/>
      <c r="D37" s="183" t="s">
        <v>147</v>
      </c>
      <c r="E37" s="285" t="s">
        <v>33</v>
      </c>
      <c r="F37" s="285" t="s">
        <v>33</v>
      </c>
      <c r="G37" s="290">
        <v>0.22</v>
      </c>
      <c r="H37" s="290">
        <v>0.08</v>
      </c>
      <c r="I37" s="290">
        <v>8.2000000000000003E-2</v>
      </c>
      <c r="J37" s="291" t="s">
        <v>33</v>
      </c>
    </row>
    <row r="38" spans="2:10" x14ac:dyDescent="0.25">
      <c r="B38" s="286" t="s">
        <v>148</v>
      </c>
      <c r="C38" s="362"/>
      <c r="D38" s="183" t="s">
        <v>147</v>
      </c>
      <c r="E38" s="287" t="s">
        <v>33</v>
      </c>
      <c r="F38" s="287" t="s">
        <v>33</v>
      </c>
      <c r="G38" s="289">
        <v>0.04</v>
      </c>
      <c r="H38" s="289">
        <v>0.05</v>
      </c>
      <c r="I38" s="289">
        <v>0.127</v>
      </c>
      <c r="J38" s="292" t="s">
        <v>33</v>
      </c>
    </row>
    <row r="39" spans="2:10" x14ac:dyDescent="0.25">
      <c r="B39" s="286" t="s">
        <v>149</v>
      </c>
      <c r="C39" s="362"/>
      <c r="D39" s="320" t="s">
        <v>147</v>
      </c>
      <c r="E39" s="287" t="s">
        <v>33</v>
      </c>
      <c r="F39" s="287" t="s">
        <v>33</v>
      </c>
      <c r="G39" s="289">
        <v>0.15</v>
      </c>
      <c r="H39" s="289">
        <v>0.08</v>
      </c>
      <c r="I39" s="289">
        <v>9.7000000000000003E-2</v>
      </c>
      <c r="J39" s="292" t="s">
        <v>33</v>
      </c>
    </row>
    <row r="40" spans="2:10" x14ac:dyDescent="0.25">
      <c r="B40" s="286" t="s">
        <v>150</v>
      </c>
      <c r="C40" s="362"/>
      <c r="D40" s="320" t="s">
        <v>147</v>
      </c>
      <c r="E40" s="287" t="s">
        <v>33</v>
      </c>
      <c r="F40" s="287" t="s">
        <v>33</v>
      </c>
      <c r="G40" s="321" t="s">
        <v>33</v>
      </c>
      <c r="H40" s="321" t="s">
        <v>151</v>
      </c>
      <c r="I40" s="321">
        <v>2.3E-2</v>
      </c>
      <c r="J40" s="292" t="s">
        <v>33</v>
      </c>
    </row>
    <row r="41" spans="2:10" x14ac:dyDescent="0.25">
      <c r="B41" s="286" t="s">
        <v>152</v>
      </c>
      <c r="C41" s="362"/>
      <c r="D41" s="320" t="s">
        <v>147</v>
      </c>
      <c r="E41" s="287" t="s">
        <v>33</v>
      </c>
      <c r="F41" s="287" t="s">
        <v>33</v>
      </c>
      <c r="G41" s="321" t="s">
        <v>33</v>
      </c>
      <c r="H41" s="321">
        <v>0.01</v>
      </c>
      <c r="I41" s="321">
        <v>0.01</v>
      </c>
      <c r="J41" s="292" t="s">
        <v>33</v>
      </c>
    </row>
    <row r="42" spans="2:10" ht="15.75" thickBot="1" x14ac:dyDescent="0.3">
      <c r="B42" s="185" t="s">
        <v>153</v>
      </c>
      <c r="C42" s="191"/>
      <c r="D42" s="186" t="s">
        <v>147</v>
      </c>
      <c r="E42" s="288" t="s">
        <v>33</v>
      </c>
      <c r="F42" s="288" t="s">
        <v>33</v>
      </c>
      <c r="G42" s="322" t="s">
        <v>33</v>
      </c>
      <c r="H42" s="322" t="s">
        <v>151</v>
      </c>
      <c r="I42" s="322">
        <v>2.7E-2</v>
      </c>
      <c r="J42" s="293" t="s">
        <v>33</v>
      </c>
    </row>
    <row r="43" spans="2:10" x14ac:dyDescent="0.25"/>
    <row r="44" spans="2:10" x14ac:dyDescent="0.25"/>
    <row r="45" spans="2:10" x14ac:dyDescent="0.25"/>
    <row r="46" spans="2:10" x14ac:dyDescent="0.25"/>
    <row r="47" spans="2:10" x14ac:dyDescent="0.25"/>
    <row r="48" spans="2:10" x14ac:dyDescent="0.25"/>
    <row r="49" x14ac:dyDescent="0.25"/>
    <row r="50" x14ac:dyDescent="0.25"/>
    <row r="51" x14ac:dyDescent="0.25"/>
    <row r="52" x14ac:dyDescent="0.25"/>
    <row r="53" x14ac:dyDescent="0.25"/>
    <row r="54" x14ac:dyDescent="0.25"/>
    <row r="55" x14ac:dyDescent="0.25"/>
    <row r="56" x14ac:dyDescent="0.25"/>
    <row r="57" x14ac:dyDescent="0.25"/>
  </sheetData>
  <mergeCells count="6">
    <mergeCell ref="B3:C3"/>
    <mergeCell ref="B35:C35"/>
    <mergeCell ref="E3:J3"/>
    <mergeCell ref="D5:J5"/>
    <mergeCell ref="D21:J21"/>
    <mergeCell ref="E35:J35"/>
  </mergeCells>
  <hyperlinks>
    <hyperlink ref="E3:J3" r:id="rId1" display="Sustainable Product Portfolio" xr:uid="{65AA5F48-EBC9-4FAE-B750-8D37C97F2340}"/>
    <hyperlink ref="E35:J35" r:id="rId2" display="Sustainable Product Portfolio" xr:uid="{ADBFF1C9-C7CB-418E-AF94-C792C29CF4F6}"/>
  </hyperlinks>
  <pageMargins left="0.70866141732283472" right="0.70866141732283472" top="0.78740157480314965" bottom="0.78740157480314965" header="0.31496062992125984" footer="0.31496062992125984"/>
  <pageSetup paperSize="9" scale="68" orientation="landscape" r:id="rId3"/>
  <headerFooter>
    <oddFooter>&amp;C&amp;"Arial,Standard"&amp;A</oddFooter>
  </headerFooter>
  <customProperties>
    <customPr name="_pios_id" r:id="rId4"/>
  </customProperties>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9F0FE-E33F-4A98-AB09-7108384723FE}">
  <sheetPr>
    <tabColor rgb="FFFF0000"/>
  </sheetPr>
  <dimension ref="A1:K94"/>
  <sheetViews>
    <sheetView showGridLines="0" zoomScale="90" zoomScaleNormal="90" workbookViewId="0">
      <selection activeCell="B85" sqref="B85"/>
    </sheetView>
  </sheetViews>
  <sheetFormatPr baseColWidth="10" defaultColWidth="0" defaultRowHeight="15" zeroHeight="1" x14ac:dyDescent="0.25"/>
  <cols>
    <col min="1" max="1" width="5.85546875" customWidth="1"/>
    <col min="2" max="2" width="63.85546875" customWidth="1"/>
    <col min="3" max="3" width="4.5703125" style="414" bestFit="1" customWidth="1"/>
    <col min="4" max="8" width="15.85546875" customWidth="1"/>
    <col min="9" max="9" width="15.85546875" style="190" customWidth="1"/>
    <col min="10" max="10" width="23.85546875" customWidth="1"/>
    <col min="11" max="11" width="5.85546875" customWidth="1"/>
    <col min="12" max="16384" width="11.42578125" hidden="1"/>
  </cols>
  <sheetData>
    <row r="1" spans="2:10" ht="49.5" customHeight="1" x14ac:dyDescent="0.25">
      <c r="B1" s="17"/>
      <c r="C1" s="379"/>
    </row>
    <row r="2" spans="2:10" ht="45" customHeight="1" thickBot="1" x14ac:dyDescent="0.3">
      <c r="B2" s="8" t="s">
        <v>154</v>
      </c>
      <c r="C2" s="410"/>
    </row>
    <row r="3" spans="2:10" s="18" customFormat="1" ht="30.75" customHeight="1" thickBot="1" x14ac:dyDescent="0.3">
      <c r="B3" s="499" t="s">
        <v>155</v>
      </c>
      <c r="C3" s="500"/>
      <c r="D3" s="48" t="s">
        <v>23</v>
      </c>
      <c r="E3" s="494" t="s">
        <v>156</v>
      </c>
      <c r="F3" s="494"/>
      <c r="G3" s="494"/>
      <c r="H3" s="494"/>
      <c r="I3" s="494"/>
      <c r="J3" s="501"/>
    </row>
    <row r="4" spans="2:10" s="18" customFormat="1" ht="20.100000000000001" customHeight="1" thickBot="1" x14ac:dyDescent="0.3">
      <c r="B4" s="23"/>
      <c r="C4" s="411" t="s">
        <v>25</v>
      </c>
      <c r="D4" s="25" t="s">
        <v>26</v>
      </c>
      <c r="E4" s="195">
        <v>2019</v>
      </c>
      <c r="F4" s="195">
        <v>2020</v>
      </c>
      <c r="G4" s="195">
        <v>2021</v>
      </c>
      <c r="H4" s="195">
        <v>2022</v>
      </c>
      <c r="I4" s="195">
        <v>2023</v>
      </c>
      <c r="J4" s="26" t="s">
        <v>27</v>
      </c>
    </row>
    <row r="5" spans="2:10" s="18" customFormat="1" ht="14.25" x14ac:dyDescent="0.2">
      <c r="B5" s="12" t="s">
        <v>157</v>
      </c>
      <c r="C5" s="380"/>
      <c r="D5" s="37" t="s">
        <v>158</v>
      </c>
      <c r="E5" s="38">
        <v>98</v>
      </c>
      <c r="F5" s="38">
        <v>98</v>
      </c>
      <c r="G5" s="38">
        <v>97</v>
      </c>
      <c r="H5" s="38">
        <v>97</v>
      </c>
      <c r="I5" s="38">
        <v>96</v>
      </c>
      <c r="J5" s="445" t="s">
        <v>33</v>
      </c>
    </row>
    <row r="6" spans="2:10" s="18" customFormat="1" ht="14.25" x14ac:dyDescent="0.2">
      <c r="B6" s="13" t="s">
        <v>159</v>
      </c>
      <c r="C6" s="380"/>
      <c r="D6" s="37" t="s">
        <v>158</v>
      </c>
      <c r="E6" s="38">
        <v>98</v>
      </c>
      <c r="F6" s="38">
        <v>98</v>
      </c>
      <c r="G6" s="38">
        <v>98</v>
      </c>
      <c r="H6" s="38">
        <v>98</v>
      </c>
      <c r="I6" s="38">
        <v>96</v>
      </c>
      <c r="J6" s="445" t="s">
        <v>33</v>
      </c>
    </row>
    <row r="7" spans="2:10" s="18" customFormat="1" thickBot="1" x14ac:dyDescent="0.25">
      <c r="B7" s="14" t="s">
        <v>160</v>
      </c>
      <c r="C7" s="412"/>
      <c r="D7" s="24" t="s">
        <v>127</v>
      </c>
      <c r="E7" s="41">
        <v>38</v>
      </c>
      <c r="F7" s="41">
        <v>39</v>
      </c>
      <c r="G7" s="41">
        <v>38</v>
      </c>
      <c r="H7" s="41">
        <v>35</v>
      </c>
      <c r="I7" s="41">
        <v>28</v>
      </c>
      <c r="J7" s="197" t="s">
        <v>33</v>
      </c>
    </row>
    <row r="8" spans="2:10" s="18" customFormat="1" thickBot="1" x14ac:dyDescent="0.25">
      <c r="B8" s="9"/>
      <c r="C8" s="413"/>
      <c r="D8" s="28"/>
      <c r="E8" s="30"/>
      <c r="F8" s="30"/>
      <c r="G8" s="30"/>
      <c r="H8" s="30"/>
      <c r="I8" s="30"/>
      <c r="J8" s="30"/>
    </row>
    <row r="9" spans="2:10" s="18" customFormat="1" ht="30.75" customHeight="1" thickBot="1" x14ac:dyDescent="0.3">
      <c r="B9" s="499" t="s">
        <v>161</v>
      </c>
      <c r="C9" s="500"/>
      <c r="D9" s="48" t="s">
        <v>23</v>
      </c>
      <c r="E9" s="494" t="s">
        <v>162</v>
      </c>
      <c r="F9" s="494"/>
      <c r="G9" s="494"/>
      <c r="H9" s="494"/>
      <c r="I9" s="494"/>
      <c r="J9" s="501"/>
    </row>
    <row r="10" spans="2:10" s="18" customFormat="1" ht="20.100000000000001" customHeight="1" thickBot="1" x14ac:dyDescent="0.3">
      <c r="B10" s="23"/>
      <c r="C10" s="411" t="s">
        <v>25</v>
      </c>
      <c r="D10" s="25" t="s">
        <v>26</v>
      </c>
      <c r="E10" s="195">
        <v>2019</v>
      </c>
      <c r="F10" s="195">
        <v>2020</v>
      </c>
      <c r="G10" s="195">
        <v>2021</v>
      </c>
      <c r="H10" s="195">
        <v>2022</v>
      </c>
      <c r="I10" s="195">
        <v>2023</v>
      </c>
      <c r="J10" s="26" t="s">
        <v>27</v>
      </c>
    </row>
    <row r="11" spans="2:10" s="18" customFormat="1" ht="14.25" customHeight="1" x14ac:dyDescent="0.2">
      <c r="B11" s="20" t="s">
        <v>163</v>
      </c>
      <c r="C11" s="381" t="s">
        <v>29</v>
      </c>
      <c r="D11" s="37" t="s">
        <v>103</v>
      </c>
      <c r="E11" s="66">
        <v>7.1599999999999997E-3</v>
      </c>
      <c r="F11" s="66">
        <v>4.0000000000000001E-3</v>
      </c>
      <c r="G11" s="66">
        <v>4.0000000000000001E-3</v>
      </c>
      <c r="H11" s="66">
        <v>4.0000000000000001E-3</v>
      </c>
      <c r="I11" s="66">
        <v>3.0000000000000001E-3</v>
      </c>
      <c r="J11" s="136" t="s">
        <v>33</v>
      </c>
    </row>
    <row r="12" spans="2:10" s="18" customFormat="1" ht="14.25" customHeight="1" x14ac:dyDescent="0.2">
      <c r="B12" s="20" t="s">
        <v>164</v>
      </c>
      <c r="C12" s="381" t="s">
        <v>29</v>
      </c>
      <c r="D12" s="37" t="s">
        <v>103</v>
      </c>
      <c r="E12" s="38">
        <v>2.6</v>
      </c>
      <c r="F12" s="38">
        <v>2.1</v>
      </c>
      <c r="G12" s="38">
        <v>1.4</v>
      </c>
      <c r="H12" s="38">
        <v>0.9</v>
      </c>
      <c r="I12" s="38">
        <v>0.8</v>
      </c>
      <c r="J12" s="136" t="s">
        <v>33</v>
      </c>
    </row>
    <row r="13" spans="2:10" s="18" customFormat="1" ht="14.25" customHeight="1" x14ac:dyDescent="0.2">
      <c r="B13" s="20" t="s">
        <v>165</v>
      </c>
      <c r="C13" s="381" t="s">
        <v>29</v>
      </c>
      <c r="D13" s="37" t="s">
        <v>103</v>
      </c>
      <c r="E13" s="39">
        <v>0.9</v>
      </c>
      <c r="F13" s="38">
        <v>0.9</v>
      </c>
      <c r="G13" s="38">
        <v>0.9</v>
      </c>
      <c r="H13" s="38">
        <v>0.4</v>
      </c>
      <c r="I13" s="38">
        <v>0.3</v>
      </c>
      <c r="J13" s="136" t="s">
        <v>33</v>
      </c>
    </row>
    <row r="14" spans="2:10" s="18" customFormat="1" ht="14.25" customHeight="1" x14ac:dyDescent="0.2">
      <c r="B14" s="31" t="s">
        <v>166</v>
      </c>
      <c r="C14" s="381" t="s">
        <v>29</v>
      </c>
      <c r="D14" s="37" t="s">
        <v>103</v>
      </c>
      <c r="E14" s="38">
        <v>1.7</v>
      </c>
      <c r="F14" s="38">
        <v>2.1</v>
      </c>
      <c r="G14" s="38">
        <v>3.2</v>
      </c>
      <c r="H14" s="38">
        <v>2.6</v>
      </c>
      <c r="I14" s="38">
        <v>2.5</v>
      </c>
      <c r="J14" s="136" t="s">
        <v>33</v>
      </c>
    </row>
    <row r="15" spans="2:10" s="18" customFormat="1" ht="14.25" customHeight="1" x14ac:dyDescent="0.2">
      <c r="B15" s="31" t="s">
        <v>167</v>
      </c>
      <c r="C15" s="381" t="s">
        <v>29</v>
      </c>
      <c r="D15" s="37" t="s">
        <v>103</v>
      </c>
      <c r="E15" s="148">
        <v>4.8000000000000001E-2</v>
      </c>
      <c r="F15" s="148">
        <v>2.1000000000000001E-2</v>
      </c>
      <c r="G15" s="148">
        <v>0.03</v>
      </c>
      <c r="H15" s="148">
        <v>0.01</v>
      </c>
      <c r="I15" s="148">
        <v>0.01</v>
      </c>
      <c r="J15" s="136" t="s">
        <v>33</v>
      </c>
    </row>
    <row r="16" spans="2:10" s="18" customFormat="1" ht="14.25" customHeight="1" thickBot="1" x14ac:dyDescent="0.25">
      <c r="B16" s="21" t="s">
        <v>168</v>
      </c>
      <c r="C16" s="381" t="s">
        <v>29</v>
      </c>
      <c r="D16" s="24" t="s">
        <v>103</v>
      </c>
      <c r="E16" s="41">
        <v>0.7</v>
      </c>
      <c r="F16" s="41">
        <v>1.2</v>
      </c>
      <c r="G16" s="41">
        <v>0.8</v>
      </c>
      <c r="H16" s="41">
        <v>0.6</v>
      </c>
      <c r="I16" s="41">
        <v>0.5</v>
      </c>
      <c r="J16" s="240" t="s">
        <v>169</v>
      </c>
    </row>
    <row r="17" spans="2:10" s="18" customFormat="1" ht="14.25" x14ac:dyDescent="0.2">
      <c r="B17" s="53"/>
      <c r="C17" s="382"/>
      <c r="D17" s="28"/>
      <c r="E17" s="30"/>
      <c r="F17" s="30"/>
      <c r="G17" s="54"/>
      <c r="H17" s="30"/>
      <c r="I17" s="30"/>
      <c r="J17" s="28"/>
    </row>
    <row r="18" spans="2:10" ht="21" thickBot="1" x14ac:dyDescent="0.3">
      <c r="B18" s="8"/>
      <c r="C18" s="410"/>
    </row>
    <row r="19" spans="2:10" s="18" customFormat="1" ht="30" customHeight="1" thickBot="1" x14ac:dyDescent="0.3">
      <c r="B19" s="499" t="s">
        <v>170</v>
      </c>
      <c r="C19" s="500"/>
      <c r="D19" s="48" t="s">
        <v>23</v>
      </c>
      <c r="E19" s="494" t="s">
        <v>171</v>
      </c>
      <c r="F19" s="494"/>
      <c r="G19" s="494"/>
      <c r="H19" s="494"/>
      <c r="I19" s="494"/>
      <c r="J19" s="501"/>
    </row>
    <row r="20" spans="2:10" s="18" customFormat="1" ht="20.100000000000001" customHeight="1" thickBot="1" x14ac:dyDescent="0.3">
      <c r="B20" s="23"/>
      <c r="C20" s="411" t="s">
        <v>25</v>
      </c>
      <c r="D20" s="25" t="s">
        <v>26</v>
      </c>
      <c r="E20" s="195">
        <v>2019</v>
      </c>
      <c r="F20" s="195">
        <v>2020</v>
      </c>
      <c r="G20" s="195">
        <v>2021</v>
      </c>
      <c r="H20" s="195">
        <v>2022</v>
      </c>
      <c r="I20" s="195">
        <v>2023</v>
      </c>
      <c r="J20" s="26" t="s">
        <v>27</v>
      </c>
    </row>
    <row r="21" spans="2:10" s="18" customFormat="1" x14ac:dyDescent="0.25">
      <c r="B21" s="140" t="s">
        <v>172</v>
      </c>
      <c r="C21" s="383"/>
      <c r="D21" s="37" t="s">
        <v>103</v>
      </c>
      <c r="E21" s="68">
        <v>1718.8</v>
      </c>
      <c r="F21" s="68">
        <v>1412.2</v>
      </c>
      <c r="G21" s="68">
        <v>1346.3</v>
      </c>
      <c r="H21" s="68">
        <v>707.5</v>
      </c>
      <c r="I21" s="68">
        <v>650</v>
      </c>
      <c r="J21" s="136" t="s">
        <v>33</v>
      </c>
    </row>
    <row r="22" spans="2:10" s="18" customFormat="1" ht="14.25" x14ac:dyDescent="0.2">
      <c r="B22" s="82" t="s">
        <v>173</v>
      </c>
      <c r="C22" s="384" t="s">
        <v>29</v>
      </c>
      <c r="D22" s="37" t="s">
        <v>103</v>
      </c>
      <c r="E22" s="68">
        <v>306.39999999999998</v>
      </c>
      <c r="F22" s="68">
        <v>207.6</v>
      </c>
      <c r="G22" s="68">
        <f>G23+G25+G26+G27</f>
        <v>212.29999999999998</v>
      </c>
      <c r="H22" s="68">
        <f>H23+H25+H26+H27</f>
        <v>200</v>
      </c>
      <c r="I22" s="68">
        <f>I23+I25+I26+I27</f>
        <v>167.10000000000002</v>
      </c>
      <c r="J22" s="136" t="s">
        <v>33</v>
      </c>
    </row>
    <row r="23" spans="2:10" s="18" customFormat="1" ht="14.25" x14ac:dyDescent="0.2">
      <c r="B23" s="96" t="s">
        <v>174</v>
      </c>
      <c r="C23" s="384" t="s">
        <v>29</v>
      </c>
      <c r="D23" s="37" t="s">
        <v>103</v>
      </c>
      <c r="E23" s="68">
        <v>58.9</v>
      </c>
      <c r="F23" s="68">
        <v>47.9</v>
      </c>
      <c r="G23" s="68">
        <v>60.5</v>
      </c>
      <c r="H23" s="68">
        <v>59.1</v>
      </c>
      <c r="I23" s="68">
        <v>53.1</v>
      </c>
      <c r="J23" s="136" t="s">
        <v>33</v>
      </c>
    </row>
    <row r="24" spans="2:10" s="18" customFormat="1" ht="14.25" x14ac:dyDescent="0.2">
      <c r="B24" s="138" t="s">
        <v>175</v>
      </c>
      <c r="C24" s="384" t="s">
        <v>29</v>
      </c>
      <c r="D24" s="37" t="s">
        <v>176</v>
      </c>
      <c r="E24" s="22">
        <v>19.223237597911229</v>
      </c>
      <c r="F24" s="22">
        <v>23.073217726396916</v>
      </c>
      <c r="G24" s="22">
        <f>G23/G22*100</f>
        <v>28.497409326424872</v>
      </c>
      <c r="H24" s="22">
        <f>H23/H22*100</f>
        <v>29.549999999999997</v>
      </c>
      <c r="I24" s="22">
        <f>I23/I22*100</f>
        <v>31.777378815080787</v>
      </c>
      <c r="J24" s="136" t="s">
        <v>33</v>
      </c>
    </row>
    <row r="25" spans="2:10" s="18" customFormat="1" ht="14.25" x14ac:dyDescent="0.2">
      <c r="B25" s="96" t="s">
        <v>177</v>
      </c>
      <c r="C25" s="384" t="s">
        <v>29</v>
      </c>
      <c r="D25" s="37" t="s">
        <v>103</v>
      </c>
      <c r="E25" s="68">
        <v>66.099999999999994</v>
      </c>
      <c r="F25" s="68">
        <v>77.099999999999994</v>
      </c>
      <c r="G25" s="68">
        <v>70.7</v>
      </c>
      <c r="H25" s="68">
        <v>68.3</v>
      </c>
      <c r="I25" s="68">
        <v>64.8</v>
      </c>
      <c r="J25" s="136" t="s">
        <v>33</v>
      </c>
    </row>
    <row r="26" spans="2:10" s="18" customFormat="1" ht="14.25" x14ac:dyDescent="0.2">
      <c r="B26" s="96" t="s">
        <v>178</v>
      </c>
      <c r="C26" s="384" t="s">
        <v>29</v>
      </c>
      <c r="D26" s="37" t="s">
        <v>103</v>
      </c>
      <c r="E26" s="68">
        <v>29.3</v>
      </c>
      <c r="F26" s="68">
        <v>30.5</v>
      </c>
      <c r="G26" s="68">
        <v>28.7</v>
      </c>
      <c r="H26" s="68">
        <v>27.6</v>
      </c>
      <c r="I26" s="68">
        <v>25.4</v>
      </c>
      <c r="J26" s="136" t="s">
        <v>33</v>
      </c>
    </row>
    <row r="27" spans="2:10" s="18" customFormat="1" ht="14.25" x14ac:dyDescent="0.2">
      <c r="B27" s="96" t="s">
        <v>179</v>
      </c>
      <c r="C27" s="384" t="s">
        <v>29</v>
      </c>
      <c r="D27" s="37" t="s">
        <v>103</v>
      </c>
      <c r="E27" s="68">
        <v>152.1</v>
      </c>
      <c r="F27" s="68">
        <v>52.1</v>
      </c>
      <c r="G27" s="68">
        <v>52.4</v>
      </c>
      <c r="H27" s="68">
        <v>45</v>
      </c>
      <c r="I27" s="68">
        <v>23.8</v>
      </c>
      <c r="J27" s="136" t="s">
        <v>33</v>
      </c>
    </row>
    <row r="28" spans="2:10" s="18" customFormat="1" ht="14.25" x14ac:dyDescent="0.2">
      <c r="B28" s="137" t="s">
        <v>180</v>
      </c>
      <c r="C28" s="384" t="s">
        <v>29</v>
      </c>
      <c r="D28" s="37" t="s">
        <v>105</v>
      </c>
      <c r="E28" s="68">
        <v>45.045574830932075</v>
      </c>
      <c r="F28" s="68">
        <v>34.010484927916117</v>
      </c>
      <c r="G28" s="68">
        <f>G22/6101*1000</f>
        <v>34.797574168169149</v>
      </c>
      <c r="H28" s="68">
        <f>H22/8088*1000</f>
        <v>24.727992087042534</v>
      </c>
      <c r="I28" s="68">
        <f>I22/6714*1000</f>
        <v>24.888293118856126</v>
      </c>
      <c r="J28" s="237" t="s">
        <v>33</v>
      </c>
    </row>
    <row r="29" spans="2:10" s="18" customFormat="1" ht="14.25" x14ac:dyDescent="0.2">
      <c r="B29" s="82" t="s">
        <v>181</v>
      </c>
      <c r="C29" s="384" t="s">
        <v>29</v>
      </c>
      <c r="D29" s="37" t="s">
        <v>103</v>
      </c>
      <c r="E29" s="68">
        <v>1412.4</v>
      </c>
      <c r="F29" s="68">
        <v>1204.5999999999999</v>
      </c>
      <c r="G29" s="68">
        <f>G21-G22</f>
        <v>1134</v>
      </c>
      <c r="H29" s="68">
        <f>H21-H22</f>
        <v>507.5</v>
      </c>
      <c r="I29" s="68">
        <v>482.9</v>
      </c>
      <c r="J29" s="136" t="s">
        <v>33</v>
      </c>
    </row>
    <row r="30" spans="2:10" s="18" customFormat="1" x14ac:dyDescent="0.25">
      <c r="B30" s="141" t="s">
        <v>182</v>
      </c>
      <c r="C30" s="385"/>
      <c r="D30" s="124"/>
      <c r="E30" s="125"/>
      <c r="F30" s="125"/>
      <c r="G30" s="125"/>
      <c r="H30" s="125"/>
      <c r="I30" s="125"/>
      <c r="J30" s="226"/>
    </row>
    <row r="31" spans="2:10" s="18" customFormat="1" ht="14.25" x14ac:dyDescent="0.2">
      <c r="B31" s="82" t="s">
        <v>183</v>
      </c>
      <c r="C31" s="384" t="s">
        <v>29</v>
      </c>
      <c r="D31" s="37" t="s">
        <v>103</v>
      </c>
      <c r="E31" s="68">
        <v>687.8</v>
      </c>
      <c r="F31" s="68">
        <v>566.45000000000005</v>
      </c>
      <c r="G31" s="68">
        <v>664.8</v>
      </c>
      <c r="H31" s="68">
        <v>626.9</v>
      </c>
      <c r="I31" s="68">
        <v>594.20000000000005</v>
      </c>
      <c r="J31" s="227" t="s">
        <v>33</v>
      </c>
    </row>
    <row r="32" spans="2:10" s="18" customFormat="1" thickBot="1" x14ac:dyDescent="0.25">
      <c r="B32" s="107" t="s">
        <v>184</v>
      </c>
      <c r="C32" s="386" t="s">
        <v>29</v>
      </c>
      <c r="D32" s="24" t="s">
        <v>103</v>
      </c>
      <c r="E32" s="69">
        <v>1030.4000000000001</v>
      </c>
      <c r="F32" s="69">
        <v>845.75</v>
      </c>
      <c r="G32" s="69">
        <v>681.5</v>
      </c>
      <c r="H32" s="69">
        <v>80.599999999999994</v>
      </c>
      <c r="I32" s="69">
        <v>55.8</v>
      </c>
      <c r="J32" s="231" t="s">
        <v>33</v>
      </c>
    </row>
    <row r="33" spans="2:10" s="18" customFormat="1" ht="14.25" x14ac:dyDescent="0.2">
      <c r="B33" s="9"/>
      <c r="C33" s="413"/>
      <c r="D33" s="17"/>
      <c r="I33" s="9"/>
    </row>
    <row r="34" spans="2:10" s="18" customFormat="1" ht="14.25" x14ac:dyDescent="0.2">
      <c r="B34" s="70" t="s">
        <v>185</v>
      </c>
      <c r="C34" s="379"/>
      <c r="D34" s="17"/>
      <c r="I34" s="9"/>
    </row>
    <row r="35" spans="2:10" s="18" customFormat="1" ht="14.25" x14ac:dyDescent="0.2">
      <c r="B35" s="70" t="s">
        <v>186</v>
      </c>
      <c r="C35" s="379"/>
      <c r="D35" s="17"/>
      <c r="I35" s="9"/>
    </row>
    <row r="36" spans="2:10" ht="21" thickBot="1" x14ac:dyDescent="0.3">
      <c r="B36" s="8"/>
      <c r="C36" s="410"/>
    </row>
    <row r="37" spans="2:10" ht="30.75" customHeight="1" thickBot="1" x14ac:dyDescent="0.3">
      <c r="B37" s="499" t="s">
        <v>187</v>
      </c>
      <c r="C37" s="500"/>
      <c r="D37" s="48" t="s">
        <v>23</v>
      </c>
      <c r="E37" s="494" t="s">
        <v>188</v>
      </c>
      <c r="F37" s="494"/>
      <c r="G37" s="494"/>
      <c r="H37" s="494"/>
      <c r="I37" s="494"/>
      <c r="J37" s="501"/>
    </row>
    <row r="38" spans="2:10" ht="19.5" customHeight="1" thickBot="1" x14ac:dyDescent="0.3">
      <c r="B38" s="508"/>
      <c r="C38" s="509"/>
      <c r="D38" s="509"/>
      <c r="E38" s="509"/>
      <c r="F38" s="509"/>
      <c r="G38" s="509"/>
      <c r="H38" s="509"/>
      <c r="I38" s="509"/>
      <c r="J38" s="510"/>
    </row>
    <row r="39" spans="2:10" ht="14.25" customHeight="1" x14ac:dyDescent="0.25">
      <c r="B39" s="364" t="s">
        <v>189</v>
      </c>
      <c r="C39" s="387"/>
      <c r="D39" s="366" t="s">
        <v>48</v>
      </c>
      <c r="E39" s="530"/>
      <c r="F39" s="531"/>
      <c r="G39" s="531"/>
      <c r="H39" s="531"/>
      <c r="I39" s="531"/>
      <c r="J39" s="532"/>
    </row>
    <row r="40" spans="2:10" ht="14.25" customHeight="1" x14ac:dyDescent="0.25">
      <c r="B40" s="187" t="s">
        <v>190</v>
      </c>
      <c r="C40" s="388"/>
      <c r="D40" s="305" t="s">
        <v>48</v>
      </c>
      <c r="E40" s="530"/>
      <c r="F40" s="531"/>
      <c r="G40" s="531"/>
      <c r="H40" s="531"/>
      <c r="I40" s="531"/>
      <c r="J40" s="536"/>
    </row>
    <row r="41" spans="2:10" ht="14.25" customHeight="1" x14ac:dyDescent="0.25">
      <c r="B41" s="187" t="s">
        <v>191</v>
      </c>
      <c r="C41" s="388"/>
      <c r="D41" s="305" t="s">
        <v>48</v>
      </c>
      <c r="E41" s="533"/>
      <c r="F41" s="534"/>
      <c r="G41" s="534"/>
      <c r="H41" s="534"/>
      <c r="I41" s="534"/>
      <c r="J41" s="535"/>
    </row>
    <row r="42" spans="2:10" ht="14.25" customHeight="1" x14ac:dyDescent="0.25">
      <c r="B42" s="187" t="s">
        <v>192</v>
      </c>
      <c r="C42" s="388"/>
      <c r="D42" s="305" t="s">
        <v>48</v>
      </c>
      <c r="E42" s="533"/>
      <c r="F42" s="534"/>
      <c r="G42" s="534"/>
      <c r="H42" s="534"/>
      <c r="I42" s="534"/>
      <c r="J42" s="535"/>
    </row>
    <row r="43" spans="2:10" ht="14.25" customHeight="1" x14ac:dyDescent="0.25">
      <c r="B43" s="187" t="s">
        <v>193</v>
      </c>
      <c r="C43" s="388"/>
      <c r="D43" s="305" t="s">
        <v>48</v>
      </c>
      <c r="E43" s="533"/>
      <c r="F43" s="534"/>
      <c r="G43" s="534"/>
      <c r="H43" s="534"/>
      <c r="I43" s="534"/>
      <c r="J43" s="535"/>
    </row>
    <row r="44" spans="2:10" ht="14.25" customHeight="1" x14ac:dyDescent="0.25">
      <c r="B44" s="187" t="s">
        <v>194</v>
      </c>
      <c r="C44" s="388"/>
      <c r="D44" s="305" t="s">
        <v>48</v>
      </c>
      <c r="E44" s="533"/>
      <c r="F44" s="534"/>
      <c r="G44" s="534"/>
      <c r="H44" s="534"/>
      <c r="I44" s="534"/>
      <c r="J44" s="535"/>
    </row>
    <row r="45" spans="2:10" ht="14.25" customHeight="1" thickBot="1" x14ac:dyDescent="0.3">
      <c r="B45" s="307" t="s">
        <v>195</v>
      </c>
      <c r="C45" s="389"/>
      <c r="D45" s="306" t="s">
        <v>48</v>
      </c>
      <c r="E45" s="511"/>
      <c r="F45" s="512"/>
      <c r="G45" s="512"/>
      <c r="H45" s="512"/>
      <c r="I45" s="512"/>
      <c r="J45" s="513"/>
    </row>
    <row r="46" spans="2:10" ht="14.25" customHeight="1" x14ac:dyDescent="0.25">
      <c r="B46" s="28"/>
      <c r="C46" s="390"/>
      <c r="D46" s="28"/>
      <c r="E46" s="30"/>
      <c r="F46" s="30"/>
      <c r="G46" s="30"/>
      <c r="H46" s="30"/>
      <c r="I46" s="30"/>
      <c r="J46" s="30"/>
    </row>
    <row r="47" spans="2:10" ht="15.75" thickBot="1" x14ac:dyDescent="0.3"/>
    <row r="48" spans="2:10" ht="30.75" customHeight="1" thickBot="1" x14ac:dyDescent="0.3">
      <c r="B48" s="499" t="s">
        <v>196</v>
      </c>
      <c r="C48" s="500"/>
      <c r="D48" s="48" t="s">
        <v>23</v>
      </c>
      <c r="E48" s="494" t="s">
        <v>197</v>
      </c>
      <c r="F48" s="494"/>
      <c r="G48" s="494"/>
      <c r="H48" s="494"/>
      <c r="I48" s="494"/>
      <c r="J48" s="501"/>
    </row>
    <row r="49" spans="2:10" ht="19.5" customHeight="1" thickBot="1" x14ac:dyDescent="0.3">
      <c r="B49" s="522"/>
      <c r="C49" s="523"/>
      <c r="D49" s="523"/>
      <c r="E49" s="523"/>
      <c r="F49" s="523"/>
      <c r="G49" s="523"/>
      <c r="H49" s="523"/>
      <c r="I49" s="523"/>
      <c r="J49" s="524"/>
    </row>
    <row r="50" spans="2:10" ht="15.75" customHeight="1" x14ac:dyDescent="0.25">
      <c r="B50" s="316" t="s">
        <v>198</v>
      </c>
      <c r="C50" s="391"/>
      <c r="D50" s="525"/>
      <c r="E50" s="526"/>
      <c r="F50" s="526"/>
      <c r="G50" s="526"/>
      <c r="H50" s="526"/>
      <c r="I50" s="526"/>
      <c r="J50" s="527"/>
    </row>
    <row r="51" spans="2:10" ht="14.25" customHeight="1" x14ac:dyDescent="0.25">
      <c r="B51" s="187" t="s">
        <v>199</v>
      </c>
      <c r="C51" s="388" t="s">
        <v>29</v>
      </c>
      <c r="D51" s="423" t="s">
        <v>48</v>
      </c>
      <c r="E51" s="516"/>
      <c r="F51" s="517"/>
      <c r="G51" s="517"/>
      <c r="H51" s="517"/>
      <c r="I51" s="517"/>
      <c r="J51" s="518"/>
    </row>
    <row r="52" spans="2:10" ht="14.25" customHeight="1" x14ac:dyDescent="0.25">
      <c r="B52" s="187" t="s">
        <v>200</v>
      </c>
      <c r="C52" s="388" t="s">
        <v>29</v>
      </c>
      <c r="D52" s="424" t="s">
        <v>48</v>
      </c>
      <c r="E52" s="516"/>
      <c r="F52" s="517"/>
      <c r="G52" s="517"/>
      <c r="H52" s="517"/>
      <c r="I52" s="517"/>
      <c r="J52" s="518"/>
    </row>
    <row r="53" spans="2:10" ht="15.75" thickBot="1" x14ac:dyDescent="0.3">
      <c r="B53" s="185" t="s">
        <v>201</v>
      </c>
      <c r="C53" s="392"/>
      <c r="D53" s="439" t="s">
        <v>48</v>
      </c>
      <c r="E53" s="308"/>
      <c r="F53" s="309"/>
      <c r="G53" s="309"/>
      <c r="H53" s="309"/>
      <c r="I53" s="309"/>
      <c r="J53" s="310"/>
    </row>
    <row r="54" spans="2:10" ht="15.75" thickBot="1" x14ac:dyDescent="0.3">
      <c r="B54" s="519"/>
      <c r="C54" s="520"/>
      <c r="D54" s="520"/>
      <c r="E54" s="520"/>
      <c r="F54" s="520"/>
      <c r="G54" s="520"/>
      <c r="H54" s="520"/>
      <c r="I54" s="520"/>
      <c r="J54" s="521"/>
    </row>
    <row r="55" spans="2:10" ht="20.100000000000001" customHeight="1" thickBot="1" x14ac:dyDescent="0.3">
      <c r="B55" s="311"/>
      <c r="C55" s="393" t="s">
        <v>25</v>
      </c>
      <c r="D55" s="25" t="s">
        <v>26</v>
      </c>
      <c r="E55" s="195">
        <v>2019</v>
      </c>
      <c r="F55" s="195">
        <v>2020</v>
      </c>
      <c r="G55" s="195">
        <v>2021</v>
      </c>
      <c r="H55" s="195">
        <v>2022</v>
      </c>
      <c r="I55" s="195">
        <v>2023</v>
      </c>
      <c r="J55" s="26" t="s">
        <v>27</v>
      </c>
    </row>
    <row r="56" spans="2:10" ht="15.75" customHeight="1" x14ac:dyDescent="0.25">
      <c r="B56" s="316" t="s">
        <v>202</v>
      </c>
      <c r="C56" s="394"/>
      <c r="D56" s="514"/>
      <c r="E56" s="514"/>
      <c r="F56" s="514"/>
      <c r="G56" s="514"/>
      <c r="H56" s="514"/>
      <c r="I56" s="514"/>
      <c r="J56" s="515"/>
    </row>
    <row r="57" spans="2:10" ht="42.75" x14ac:dyDescent="0.25">
      <c r="B57" s="187" t="s">
        <v>203</v>
      </c>
      <c r="C57" s="395"/>
      <c r="D57" s="313" t="s">
        <v>204</v>
      </c>
      <c r="E57" s="312" t="s">
        <v>33</v>
      </c>
      <c r="F57" s="454">
        <v>7100</v>
      </c>
      <c r="G57" s="455">
        <v>7213</v>
      </c>
      <c r="H57" s="455">
        <v>6057</v>
      </c>
      <c r="I57" s="457" t="s">
        <v>33</v>
      </c>
      <c r="J57" s="456" t="s">
        <v>205</v>
      </c>
    </row>
    <row r="58" spans="2:10" ht="28.5" x14ac:dyDescent="0.25">
      <c r="B58" s="92" t="s">
        <v>206</v>
      </c>
      <c r="C58" s="396"/>
      <c r="D58" s="314" t="s">
        <v>207</v>
      </c>
      <c r="E58" s="295" t="s">
        <v>33</v>
      </c>
      <c r="F58" s="296">
        <v>43</v>
      </c>
      <c r="G58" s="241">
        <f>G57/16000*100</f>
        <v>45.081249999999997</v>
      </c>
      <c r="H58" s="241">
        <v>49</v>
      </c>
      <c r="I58" s="479" t="s">
        <v>33</v>
      </c>
      <c r="J58" s="351" t="s">
        <v>33</v>
      </c>
    </row>
    <row r="59" spans="2:10" ht="42.75" x14ac:dyDescent="0.25">
      <c r="B59" s="187" t="s">
        <v>208</v>
      </c>
      <c r="C59" s="395"/>
      <c r="D59" s="314" t="s">
        <v>209</v>
      </c>
      <c r="E59" s="295" t="s">
        <v>33</v>
      </c>
      <c r="F59" s="297">
        <v>47.4</v>
      </c>
      <c r="G59" s="298">
        <v>48.7</v>
      </c>
      <c r="H59" s="298">
        <v>50.6</v>
      </c>
      <c r="I59" s="458" t="s">
        <v>33</v>
      </c>
      <c r="J59" s="351" t="s">
        <v>33</v>
      </c>
    </row>
    <row r="60" spans="2:10" ht="15.75" customHeight="1" x14ac:dyDescent="0.25">
      <c r="B60" s="188" t="s">
        <v>210</v>
      </c>
      <c r="C60" s="397"/>
      <c r="D60" s="528"/>
      <c r="E60" s="528"/>
      <c r="F60" s="528"/>
      <c r="G60" s="528"/>
      <c r="H60" s="528"/>
      <c r="I60" s="528"/>
      <c r="J60" s="529"/>
    </row>
    <row r="61" spans="2:10" ht="14.25" customHeight="1" x14ac:dyDescent="0.25">
      <c r="B61" s="187" t="s">
        <v>211</v>
      </c>
      <c r="C61" s="395"/>
      <c r="D61" s="40" t="s">
        <v>127</v>
      </c>
      <c r="E61" s="150" t="s">
        <v>33</v>
      </c>
      <c r="F61" s="443">
        <v>1919</v>
      </c>
      <c r="G61" s="22">
        <v>1370</v>
      </c>
      <c r="H61" s="22">
        <f>H62+H63</f>
        <v>1461</v>
      </c>
      <c r="I61" s="443">
        <v>1788</v>
      </c>
      <c r="J61" s="136" t="s">
        <v>33</v>
      </c>
    </row>
    <row r="62" spans="2:10" ht="14.25" customHeight="1" x14ac:dyDescent="0.25">
      <c r="B62" s="92" t="s">
        <v>212</v>
      </c>
      <c r="C62" s="398"/>
      <c r="D62" s="40" t="s">
        <v>127</v>
      </c>
      <c r="E62" s="150" t="s">
        <v>33</v>
      </c>
      <c r="F62" s="443">
        <v>1852</v>
      </c>
      <c r="G62" s="22">
        <v>1314</v>
      </c>
      <c r="H62" s="22">
        <v>1407</v>
      </c>
      <c r="I62" s="443">
        <v>1734</v>
      </c>
      <c r="J62" s="136" t="s">
        <v>33</v>
      </c>
    </row>
    <row r="63" spans="2:10" ht="14.25" customHeight="1" x14ac:dyDescent="0.25">
      <c r="B63" s="92" t="s">
        <v>213</v>
      </c>
      <c r="C63" s="399"/>
      <c r="D63" s="40" t="s">
        <v>127</v>
      </c>
      <c r="E63" s="150" t="s">
        <v>33</v>
      </c>
      <c r="F63" s="443">
        <v>67</v>
      </c>
      <c r="G63" s="22">
        <v>56</v>
      </c>
      <c r="H63" s="22">
        <v>54</v>
      </c>
      <c r="I63" s="443">
        <v>54</v>
      </c>
      <c r="J63" s="136" t="s">
        <v>33</v>
      </c>
    </row>
    <row r="64" spans="2:10" ht="14.25" customHeight="1" x14ac:dyDescent="0.25">
      <c r="B64" s="367" t="s">
        <v>214</v>
      </c>
      <c r="C64" s="400"/>
      <c r="D64" s="40" t="s">
        <v>176</v>
      </c>
      <c r="E64" s="150">
        <v>55</v>
      </c>
      <c r="F64" s="443">
        <v>50</v>
      </c>
      <c r="G64" s="22">
        <v>67</v>
      </c>
      <c r="H64" s="22">
        <v>72</v>
      </c>
      <c r="I64" s="22">
        <v>71</v>
      </c>
      <c r="J64" s="136" t="s">
        <v>33</v>
      </c>
    </row>
    <row r="65" spans="1:10" ht="28.5" x14ac:dyDescent="0.25">
      <c r="B65" s="187" t="s">
        <v>215</v>
      </c>
      <c r="C65" s="401"/>
      <c r="D65" s="40" t="s">
        <v>127</v>
      </c>
      <c r="E65" s="150" t="s">
        <v>33</v>
      </c>
      <c r="F65" s="443">
        <v>0</v>
      </c>
      <c r="G65" s="22">
        <v>0</v>
      </c>
      <c r="H65" s="22">
        <v>0</v>
      </c>
      <c r="I65" s="22">
        <v>0</v>
      </c>
      <c r="J65" s="136" t="s">
        <v>33</v>
      </c>
    </row>
    <row r="66" spans="1:10" ht="14.25" customHeight="1" x14ac:dyDescent="0.25">
      <c r="B66" s="92" t="s">
        <v>216</v>
      </c>
      <c r="C66" s="397"/>
      <c r="D66" s="40" t="s">
        <v>127</v>
      </c>
      <c r="E66" s="150" t="s">
        <v>33</v>
      </c>
      <c r="F66" s="150">
        <v>0</v>
      </c>
      <c r="G66" s="38">
        <v>0</v>
      </c>
      <c r="H66" s="38">
        <v>0</v>
      </c>
      <c r="I66" s="38">
        <v>0</v>
      </c>
      <c r="J66" s="136" t="s">
        <v>33</v>
      </c>
    </row>
    <row r="67" spans="1:10" ht="28.5" x14ac:dyDescent="0.25">
      <c r="B67" s="368" t="s">
        <v>217</v>
      </c>
      <c r="C67" s="402"/>
      <c r="D67" s="40" t="s">
        <v>127</v>
      </c>
      <c r="E67" s="150" t="s">
        <v>33</v>
      </c>
      <c r="F67" s="150">
        <v>0</v>
      </c>
      <c r="G67" s="38">
        <v>0</v>
      </c>
      <c r="H67" s="38">
        <v>0</v>
      </c>
      <c r="I67" s="38">
        <v>0</v>
      </c>
      <c r="J67" s="136" t="s">
        <v>33</v>
      </c>
    </row>
    <row r="68" spans="1:10" ht="14.25" customHeight="1" thickBot="1" x14ac:dyDescent="0.3">
      <c r="B68" s="191" t="s">
        <v>218</v>
      </c>
      <c r="C68" s="403"/>
      <c r="D68" s="315" t="s">
        <v>219</v>
      </c>
      <c r="E68" s="151" t="s">
        <v>33</v>
      </c>
      <c r="F68" s="151">
        <v>46</v>
      </c>
      <c r="G68" s="151">
        <v>47</v>
      </c>
      <c r="H68" s="41">
        <v>49</v>
      </c>
      <c r="I68" s="449">
        <v>54.4</v>
      </c>
      <c r="J68" s="204" t="s">
        <v>33</v>
      </c>
    </row>
    <row r="69" spans="1:10" ht="15.75" thickBot="1" x14ac:dyDescent="0.3"/>
    <row r="70" spans="1:10" ht="30.75" customHeight="1" thickBot="1" x14ac:dyDescent="0.3">
      <c r="B70" s="499" t="s">
        <v>220</v>
      </c>
      <c r="C70" s="500"/>
      <c r="D70" s="172" t="s">
        <v>23</v>
      </c>
      <c r="E70" s="494" t="s">
        <v>221</v>
      </c>
      <c r="F70" s="494"/>
      <c r="G70" s="494"/>
      <c r="H70" s="494"/>
      <c r="I70" s="494"/>
      <c r="J70" s="501"/>
    </row>
    <row r="71" spans="1:10" ht="20.100000000000001" customHeight="1" thickBot="1" x14ac:dyDescent="0.3">
      <c r="B71" s="282"/>
      <c r="C71" s="411" t="s">
        <v>25</v>
      </c>
      <c r="D71" s="25" t="s">
        <v>26</v>
      </c>
      <c r="E71" s="195">
        <v>2019</v>
      </c>
      <c r="F71" s="195">
        <v>2020</v>
      </c>
      <c r="G71" s="195">
        <v>2021</v>
      </c>
      <c r="H71" s="195">
        <v>2022</v>
      </c>
      <c r="I71" s="195">
        <v>2023</v>
      </c>
      <c r="J71" s="26" t="s">
        <v>27</v>
      </c>
    </row>
    <row r="72" spans="1:10" x14ac:dyDescent="0.25">
      <c r="B72" s="187" t="s">
        <v>222</v>
      </c>
      <c r="C72" s="388"/>
      <c r="D72" s="183" t="s">
        <v>223</v>
      </c>
      <c r="E72" s="184" t="s">
        <v>33</v>
      </c>
      <c r="F72" s="184">
        <v>58</v>
      </c>
      <c r="G72" s="38">
        <v>63</v>
      </c>
      <c r="H72" s="38">
        <v>57</v>
      </c>
      <c r="I72" s="38">
        <v>55</v>
      </c>
      <c r="J72" s="299" t="s">
        <v>33</v>
      </c>
    </row>
    <row r="73" spans="1:10" x14ac:dyDescent="0.25">
      <c r="B73" s="187" t="s">
        <v>224</v>
      </c>
      <c r="C73" s="388"/>
      <c r="D73" s="183" t="s">
        <v>223</v>
      </c>
      <c r="E73" s="184" t="s">
        <v>33</v>
      </c>
      <c r="F73" s="184">
        <v>18</v>
      </c>
      <c r="G73" s="38">
        <v>19</v>
      </c>
      <c r="H73" s="38">
        <v>18</v>
      </c>
      <c r="I73" s="38">
        <v>17</v>
      </c>
      <c r="J73" s="299" t="s">
        <v>33</v>
      </c>
    </row>
    <row r="74" spans="1:10" x14ac:dyDescent="0.25">
      <c r="B74" s="188" t="s">
        <v>225</v>
      </c>
      <c r="C74" s="404"/>
      <c r="D74" s="537"/>
      <c r="E74" s="528"/>
      <c r="F74" s="528"/>
      <c r="G74" s="528"/>
      <c r="H74" s="528"/>
      <c r="I74" s="528"/>
      <c r="J74" s="529"/>
    </row>
    <row r="75" spans="1:10" ht="14.25" customHeight="1" x14ac:dyDescent="0.25">
      <c r="B75" s="187" t="s">
        <v>226</v>
      </c>
      <c r="C75" s="388"/>
      <c r="D75" s="37" t="s">
        <v>223</v>
      </c>
      <c r="E75" s="38" t="s">
        <v>33</v>
      </c>
      <c r="F75" s="38">
        <v>7</v>
      </c>
      <c r="G75" s="38">
        <v>5</v>
      </c>
      <c r="H75" s="38">
        <v>8</v>
      </c>
      <c r="I75" s="444" t="s">
        <v>33</v>
      </c>
      <c r="J75" s="136" t="s">
        <v>227</v>
      </c>
    </row>
    <row r="76" spans="1:10" ht="14.25" customHeight="1" x14ac:dyDescent="0.25">
      <c r="B76" s="92" t="s">
        <v>228</v>
      </c>
      <c r="C76" s="405"/>
      <c r="D76" s="37"/>
      <c r="E76" s="38" t="s">
        <v>33</v>
      </c>
      <c r="F76" s="38">
        <v>4</v>
      </c>
      <c r="G76" s="38">
        <v>3</v>
      </c>
      <c r="H76" s="38">
        <v>5</v>
      </c>
      <c r="I76" s="444" t="s">
        <v>33</v>
      </c>
      <c r="J76" s="136" t="s">
        <v>33</v>
      </c>
    </row>
    <row r="77" spans="1:10" ht="14.25" customHeight="1" x14ac:dyDescent="0.25">
      <c r="B77" s="187" t="s">
        <v>229</v>
      </c>
      <c r="C77" s="388"/>
      <c r="D77" s="37" t="s">
        <v>223</v>
      </c>
      <c r="E77" s="38" t="s">
        <v>33</v>
      </c>
      <c r="F77" s="38">
        <v>2</v>
      </c>
      <c r="G77" s="38">
        <v>2</v>
      </c>
      <c r="H77" s="38">
        <v>0</v>
      </c>
      <c r="I77" s="444" t="s">
        <v>33</v>
      </c>
      <c r="J77" s="136" t="s">
        <v>227</v>
      </c>
    </row>
    <row r="78" spans="1:10" ht="15.75" customHeight="1" x14ac:dyDescent="0.25">
      <c r="A78" s="189"/>
      <c r="B78" s="192" t="s">
        <v>230</v>
      </c>
      <c r="C78" s="406"/>
      <c r="D78" s="505"/>
      <c r="E78" s="506"/>
      <c r="F78" s="506"/>
      <c r="G78" s="506"/>
      <c r="H78" s="506"/>
      <c r="I78" s="506"/>
      <c r="J78" s="507"/>
    </row>
    <row r="79" spans="1:10" ht="14.25" customHeight="1" x14ac:dyDescent="0.25">
      <c r="A79" s="190"/>
      <c r="B79" s="42" t="s">
        <v>231</v>
      </c>
      <c r="C79" s="384"/>
      <c r="D79" s="37" t="s">
        <v>223</v>
      </c>
      <c r="E79" s="38">
        <v>0</v>
      </c>
      <c r="F79" s="38">
        <v>0</v>
      </c>
      <c r="G79" s="38">
        <v>0</v>
      </c>
      <c r="H79" s="38">
        <v>0</v>
      </c>
      <c r="I79" s="38">
        <v>0</v>
      </c>
      <c r="J79" s="136" t="s">
        <v>33</v>
      </c>
    </row>
    <row r="80" spans="1:10" ht="14.25" customHeight="1" x14ac:dyDescent="0.25">
      <c r="A80" s="190"/>
      <c r="B80" s="492" t="s">
        <v>523</v>
      </c>
      <c r="C80" s="402" t="s">
        <v>29</v>
      </c>
      <c r="D80" s="40" t="s">
        <v>521</v>
      </c>
      <c r="E80" s="493">
        <v>3.6</v>
      </c>
      <c r="F80" s="493">
        <v>4.2</v>
      </c>
      <c r="G80" s="38">
        <v>4.4000000000000004</v>
      </c>
      <c r="H80" s="38">
        <v>2.7</v>
      </c>
      <c r="I80" s="38">
        <v>3.2</v>
      </c>
      <c r="J80" s="136" t="s">
        <v>33</v>
      </c>
    </row>
    <row r="81" spans="2:10" ht="15.75" customHeight="1" x14ac:dyDescent="0.25">
      <c r="B81" s="193" t="s">
        <v>232</v>
      </c>
      <c r="C81" s="407"/>
      <c r="D81" s="541"/>
      <c r="E81" s="542"/>
      <c r="F81" s="542"/>
      <c r="G81" s="542"/>
      <c r="H81" s="542"/>
      <c r="I81" s="542"/>
      <c r="J81" s="543"/>
    </row>
    <row r="82" spans="2:10" ht="14.25" customHeight="1" thickBot="1" x14ac:dyDescent="0.3">
      <c r="B82" s="283" t="s">
        <v>233</v>
      </c>
      <c r="C82" s="408"/>
      <c r="D82" s="24" t="s">
        <v>223</v>
      </c>
      <c r="E82" s="41">
        <v>0</v>
      </c>
      <c r="F82" s="41">
        <v>1</v>
      </c>
      <c r="G82" s="41">
        <v>1</v>
      </c>
      <c r="H82" s="41">
        <v>0</v>
      </c>
      <c r="I82" s="41">
        <v>0</v>
      </c>
      <c r="J82" s="231" t="s">
        <v>227</v>
      </c>
    </row>
    <row r="83" spans="2:10" ht="15.75" thickBot="1" x14ac:dyDescent="0.3"/>
    <row r="84" spans="2:10" ht="30.75" customHeight="1" thickBot="1" x14ac:dyDescent="0.3">
      <c r="B84" s="499" t="s">
        <v>234</v>
      </c>
      <c r="C84" s="500"/>
      <c r="D84" s="48" t="s">
        <v>23</v>
      </c>
      <c r="E84" s="494" t="s">
        <v>235</v>
      </c>
      <c r="F84" s="494"/>
      <c r="G84" s="494"/>
      <c r="H84" s="494"/>
      <c r="I84" s="494"/>
      <c r="J84" s="501"/>
    </row>
    <row r="85" spans="2:10" ht="20.100000000000001" customHeight="1" thickBot="1" x14ac:dyDescent="0.3">
      <c r="B85" s="179"/>
      <c r="C85" s="411" t="s">
        <v>25</v>
      </c>
      <c r="D85" s="25" t="s">
        <v>26</v>
      </c>
      <c r="E85" s="195">
        <v>2019</v>
      </c>
      <c r="F85" s="195">
        <v>2020</v>
      </c>
      <c r="G85" s="195">
        <v>2021</v>
      </c>
      <c r="H85" s="195">
        <v>2022</v>
      </c>
      <c r="I85" s="195">
        <v>2023</v>
      </c>
      <c r="J85" s="26" t="s">
        <v>27</v>
      </c>
    </row>
    <row r="86" spans="2:10" ht="15.75" customHeight="1" x14ac:dyDescent="0.25">
      <c r="B86" s="188" t="s">
        <v>236</v>
      </c>
      <c r="C86" s="404"/>
      <c r="D86" s="537"/>
      <c r="E86" s="528"/>
      <c r="F86" s="528"/>
      <c r="G86" s="528"/>
      <c r="H86" s="528"/>
      <c r="I86" s="528"/>
      <c r="J86" s="529"/>
    </row>
    <row r="87" spans="2:10" x14ac:dyDescent="0.25">
      <c r="B87" s="36" t="s">
        <v>237</v>
      </c>
      <c r="C87" s="381"/>
      <c r="D87" s="37" t="s">
        <v>33</v>
      </c>
      <c r="E87" s="538" t="s">
        <v>48</v>
      </c>
      <c r="F87" s="539"/>
      <c r="G87" s="539"/>
      <c r="H87" s="539"/>
      <c r="I87" s="540"/>
      <c r="J87" s="202" t="s">
        <v>33</v>
      </c>
    </row>
    <row r="88" spans="2:10" x14ac:dyDescent="0.25">
      <c r="B88" s="20" t="s">
        <v>238</v>
      </c>
      <c r="C88" s="381"/>
      <c r="D88" s="37" t="s">
        <v>176</v>
      </c>
      <c r="E88" s="150">
        <v>5</v>
      </c>
      <c r="F88" s="150">
        <v>7</v>
      </c>
      <c r="G88" s="150">
        <v>17</v>
      </c>
      <c r="H88" s="419">
        <v>31.6</v>
      </c>
      <c r="I88" s="419">
        <v>47.7</v>
      </c>
      <c r="J88" s="448" t="s">
        <v>239</v>
      </c>
    </row>
    <row r="89" spans="2:10" ht="15.75" customHeight="1" x14ac:dyDescent="0.25">
      <c r="B89" s="188" t="s">
        <v>240</v>
      </c>
      <c r="C89" s="404"/>
      <c r="D89" s="537" t="s">
        <v>33</v>
      </c>
      <c r="E89" s="528"/>
      <c r="F89" s="528"/>
      <c r="G89" s="528"/>
      <c r="H89" s="528"/>
      <c r="I89" s="528"/>
      <c r="J89" s="529"/>
    </row>
    <row r="90" spans="2:10" ht="15.75" customHeight="1" x14ac:dyDescent="0.25">
      <c r="B90" s="317" t="s">
        <v>241</v>
      </c>
      <c r="C90" s="409"/>
      <c r="D90" s="183" t="s">
        <v>127</v>
      </c>
      <c r="E90" s="150" t="s">
        <v>242</v>
      </c>
      <c r="F90" s="150" t="s">
        <v>243</v>
      </c>
      <c r="G90" s="150" t="s">
        <v>244</v>
      </c>
      <c r="H90" s="323">
        <v>277000</v>
      </c>
      <c r="I90" s="323">
        <v>270000</v>
      </c>
      <c r="J90" s="202" t="s">
        <v>33</v>
      </c>
    </row>
    <row r="91" spans="2:10" ht="15.75" thickBot="1" x14ac:dyDescent="0.3">
      <c r="B91" s="191" t="s">
        <v>245</v>
      </c>
      <c r="C91" s="392"/>
      <c r="D91" s="186" t="s">
        <v>127</v>
      </c>
      <c r="E91" s="151" t="s">
        <v>33</v>
      </c>
      <c r="F91" s="151" t="s">
        <v>33</v>
      </c>
      <c r="G91" s="151">
        <v>43</v>
      </c>
      <c r="H91" s="151">
        <v>43</v>
      </c>
      <c r="I91" s="151">
        <v>43</v>
      </c>
      <c r="J91" s="204" t="s">
        <v>33</v>
      </c>
    </row>
    <row r="92" spans="2:10" x14ac:dyDescent="0.25">
      <c r="B92" s="70"/>
      <c r="C92" s="379"/>
      <c r="D92" s="17"/>
      <c r="E92" s="18"/>
    </row>
    <row r="93" spans="2:10" x14ac:dyDescent="0.25"/>
    <row r="94" spans="2:10" x14ac:dyDescent="0.25"/>
  </sheetData>
  <mergeCells count="35">
    <mergeCell ref="D89:J89"/>
    <mergeCell ref="E70:J70"/>
    <mergeCell ref="D74:J74"/>
    <mergeCell ref="E87:I87"/>
    <mergeCell ref="D78:J78"/>
    <mergeCell ref="D81:J81"/>
    <mergeCell ref="E84:J84"/>
    <mergeCell ref="D86:J86"/>
    <mergeCell ref="E48:J48"/>
    <mergeCell ref="E3:J3"/>
    <mergeCell ref="E37:J37"/>
    <mergeCell ref="D50:J50"/>
    <mergeCell ref="D60:J60"/>
    <mergeCell ref="E39:J39"/>
    <mergeCell ref="E42:J42"/>
    <mergeCell ref="E43:J43"/>
    <mergeCell ref="E44:J44"/>
    <mergeCell ref="E40:J40"/>
    <mergeCell ref="E41:J41"/>
    <mergeCell ref="B70:C70"/>
    <mergeCell ref="B84:C84"/>
    <mergeCell ref="B9:C9"/>
    <mergeCell ref="B3:C3"/>
    <mergeCell ref="B19:C19"/>
    <mergeCell ref="B37:C37"/>
    <mergeCell ref="B48:C48"/>
    <mergeCell ref="B38:J38"/>
    <mergeCell ref="E45:J45"/>
    <mergeCell ref="D56:J56"/>
    <mergeCell ref="E51:J51"/>
    <mergeCell ref="E52:J52"/>
    <mergeCell ref="B54:J54"/>
    <mergeCell ref="B49:J49"/>
    <mergeCell ref="E9:J9"/>
    <mergeCell ref="E19:J19"/>
  </mergeCells>
  <hyperlinks>
    <hyperlink ref="E48" r:id="rId1" display="Certifications" xr:uid="{821E6277-C432-4894-A8A3-0658647D2705}"/>
    <hyperlink ref="E70" r:id="rId2" display="Certifications" xr:uid="{9DED87DD-315D-419C-A420-B734CEFB7384}"/>
    <hyperlink ref="E70:J70" r:id="rId3" display="Safe and sustainable sites" xr:uid="{FE923B48-3138-48C0-AFD4-231DF3746478}"/>
    <hyperlink ref="E48:J48" r:id="rId4" display="Resilient Sourcing" xr:uid="{5C0E3B1E-AA51-4574-AD59-6C3DFFB6302C}"/>
    <hyperlink ref="E84:J84" r:id="rId5" display="Sustainable Product Portfolio" xr:uid="{17FA176F-E7E1-4335-A636-3BEE0AC2E1F0}"/>
    <hyperlink ref="E37" r:id="rId6" xr:uid="{5C3141D7-9994-4ADB-9D92-8F7248492807}"/>
    <hyperlink ref="E3" r:id="rId7" xr:uid="{EDE74885-F775-48CB-ACCC-77342DCD84B0}"/>
    <hyperlink ref="E9" r:id="rId8" display="https://lanxess.com/en/Responsibility/Material-Topics/Climate-Action-and-Energy-Efficiency" xr:uid="{086F4B3C-317D-461E-9F18-AF87C91FBCCB}"/>
    <hyperlink ref="E19" r:id="rId9" display="https://lanxess.com/en/Responsibility/Material-Topics/Safe-and-sustainable-sites" xr:uid="{9FCD2F79-EB69-4A24-9F93-B839DB2CB479}"/>
    <hyperlink ref="E19:J19" r:id="rId10" display="Sustainable waste management" xr:uid="{E3FA12C2-1029-4014-9A3B-55BEE79D8DB3}"/>
    <hyperlink ref="E9:J9" r:id="rId11" display="Clear strategy to lower emissions" xr:uid="{374F1A28-41A7-439D-8274-B9705B6680C3}"/>
    <hyperlink ref="D51" r:id="rId12" xr:uid="{E9E53DFE-033E-4160-8F47-143890A7BA80}"/>
    <hyperlink ref="E87:I87" r:id="rId13" display="Yes" xr:uid="{3EF5F3EE-50B1-4149-A4FE-AE6EF07FF0AC}"/>
    <hyperlink ref="D52" r:id="rId14" xr:uid="{19583FCE-EA5A-4CBC-AD66-2358D751F511}"/>
    <hyperlink ref="D53" r:id="rId15" xr:uid="{3A3C32EC-9AA0-4E6C-9AD6-969F30439053}"/>
  </hyperlinks>
  <pageMargins left="0.70866141732283472" right="0.70866141732283472" top="0.78740157480314965" bottom="0.78740157480314965" header="0.31496062992125984" footer="0.31496062992125984"/>
  <pageSetup paperSize="9" scale="69" orientation="landscape" r:id="rId16"/>
  <headerFooter>
    <oddFooter>&amp;C&amp;"Arial,Standard"&amp;A</oddFooter>
  </headerFooter>
  <rowBreaks count="2" manualBreakCount="2">
    <brk id="35" min="1" max="8" man="1"/>
    <brk id="69" min="1" max="8" man="1"/>
  </rowBreaks>
  <customProperties>
    <customPr name="_pios_id" r:id="rId17"/>
  </customProperties>
  <drawing r:id="rId1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X140"/>
  <sheetViews>
    <sheetView showGridLines="0" zoomScale="90" zoomScaleNormal="90" workbookViewId="0">
      <pane xSplit="3" ySplit="8" topLeftCell="D9" activePane="bottomRight" state="frozen"/>
      <selection pane="topRight" activeCell="D1" sqref="D1"/>
      <selection pane="bottomLeft" activeCell="A9" sqref="A9"/>
      <selection pane="bottomRight" activeCell="H133" sqref="H106:H133"/>
    </sheetView>
  </sheetViews>
  <sheetFormatPr baseColWidth="10" defaultColWidth="0" defaultRowHeight="14.25" zeroHeight="1" x14ac:dyDescent="0.25"/>
  <cols>
    <col min="1" max="1" width="5.85546875" style="18" customWidth="1"/>
    <col min="2" max="2" width="63.85546875" style="18" customWidth="1"/>
    <col min="3" max="3" width="4.5703125" style="18" customWidth="1"/>
    <col min="4" max="9" width="15.85546875" style="18" customWidth="1"/>
    <col min="10" max="10" width="23.85546875" style="18" customWidth="1"/>
    <col min="11" max="11" width="5.85546875" style="18" customWidth="1"/>
    <col min="12" max="24" width="20.85546875" style="18" hidden="1" customWidth="1"/>
    <col min="25" max="16384" width="11.42578125" style="18" hidden="1"/>
  </cols>
  <sheetData>
    <row r="1" spans="2:10" ht="50.1" customHeight="1" x14ac:dyDescent="0.25"/>
    <row r="2" spans="2:10" s="65" customFormat="1" ht="45" customHeight="1" x14ac:dyDescent="0.25">
      <c r="B2" s="8" t="s">
        <v>246</v>
      </c>
      <c r="C2" s="16"/>
    </row>
    <row r="3" spans="2:10" ht="18" x14ac:dyDescent="0.25">
      <c r="B3" s="59" t="s">
        <v>247</v>
      </c>
      <c r="C3" s="59"/>
      <c r="G3" s="74"/>
    </row>
    <row r="4" spans="2:10" x14ac:dyDescent="0.25">
      <c r="B4" s="582" t="s">
        <v>248</v>
      </c>
      <c r="C4" s="582"/>
      <c r="D4" s="582" t="s">
        <v>249</v>
      </c>
      <c r="E4" s="582"/>
      <c r="F4" s="582"/>
      <c r="G4" s="582"/>
    </row>
    <row r="5" spans="2:10" x14ac:dyDescent="0.25">
      <c r="B5" s="582" t="s">
        <v>250</v>
      </c>
      <c r="C5" s="582"/>
      <c r="D5" s="582" t="s">
        <v>251</v>
      </c>
      <c r="E5" s="582"/>
      <c r="F5" s="582"/>
      <c r="G5" s="582"/>
    </row>
    <row r="6" spans="2:10" x14ac:dyDescent="0.25">
      <c r="B6" s="582" t="s">
        <v>252</v>
      </c>
      <c r="C6" s="582"/>
      <c r="D6" s="582" t="s">
        <v>253</v>
      </c>
      <c r="E6" s="582"/>
      <c r="F6" s="582"/>
      <c r="G6" s="582"/>
    </row>
    <row r="7" spans="2:10" x14ac:dyDescent="0.25">
      <c r="B7" s="582" t="s">
        <v>254</v>
      </c>
      <c r="C7" s="582"/>
      <c r="D7" s="582" t="s">
        <v>255</v>
      </c>
      <c r="E7" s="582"/>
      <c r="F7" s="582"/>
      <c r="G7" s="582"/>
    </row>
    <row r="8" spans="2:10" ht="15" thickBot="1" x14ac:dyDescent="0.3"/>
    <row r="9" spans="2:10" ht="36.75" customHeight="1" thickBot="1" x14ac:dyDescent="0.3">
      <c r="B9" s="576" t="s">
        <v>256</v>
      </c>
      <c r="C9" s="576"/>
      <c r="D9" s="172" t="s">
        <v>23</v>
      </c>
      <c r="E9" s="567" t="s">
        <v>257</v>
      </c>
      <c r="F9" s="567"/>
      <c r="G9" s="567"/>
      <c r="H9" s="567"/>
      <c r="I9" s="173"/>
      <c r="J9" s="174"/>
    </row>
    <row r="10" spans="2:10" ht="30" x14ac:dyDescent="0.25">
      <c r="B10" s="572" t="s">
        <v>258</v>
      </c>
      <c r="C10" s="572"/>
      <c r="D10" s="248" t="s">
        <v>259</v>
      </c>
      <c r="E10" s="247" t="s">
        <v>588</v>
      </c>
      <c r="F10" s="247" t="s">
        <v>260</v>
      </c>
      <c r="G10" s="247" t="s">
        <v>261</v>
      </c>
      <c r="H10" s="247" t="s">
        <v>262</v>
      </c>
      <c r="I10" s="242" t="s">
        <v>27</v>
      </c>
      <c r="J10" s="592" t="s">
        <v>593</v>
      </c>
    </row>
    <row r="11" spans="2:10" ht="14.25" customHeight="1" x14ac:dyDescent="0.25">
      <c r="B11" s="544" t="s">
        <v>263</v>
      </c>
      <c r="C11" s="544"/>
      <c r="D11" s="249" t="s">
        <v>264</v>
      </c>
      <c r="E11" s="150" t="s">
        <v>265</v>
      </c>
      <c r="F11" s="444" t="s">
        <v>266</v>
      </c>
      <c r="G11" s="444" t="s">
        <v>266</v>
      </c>
      <c r="H11" s="444" t="s">
        <v>590</v>
      </c>
      <c r="I11" s="202" t="s">
        <v>33</v>
      </c>
      <c r="J11" s="593"/>
    </row>
    <row r="12" spans="2:10" ht="14.25" customHeight="1" x14ac:dyDescent="0.25">
      <c r="B12" s="544" t="s">
        <v>267</v>
      </c>
      <c r="C12" s="544"/>
      <c r="D12" s="249" t="s">
        <v>268</v>
      </c>
      <c r="E12" s="150" t="s">
        <v>268</v>
      </c>
      <c r="F12" s="444" t="s">
        <v>268</v>
      </c>
      <c r="G12" s="444" t="s">
        <v>269</v>
      </c>
      <c r="H12" s="444" t="s">
        <v>591</v>
      </c>
      <c r="I12" s="445" t="s">
        <v>596</v>
      </c>
      <c r="J12" s="593"/>
    </row>
    <row r="13" spans="2:10" ht="15" customHeight="1" thickBot="1" x14ac:dyDescent="0.3">
      <c r="B13" s="579" t="s">
        <v>270</v>
      </c>
      <c r="C13" s="579"/>
      <c r="D13" s="251" t="s">
        <v>271</v>
      </c>
      <c r="E13" s="252" t="s">
        <v>589</v>
      </c>
      <c r="F13" s="252" t="s">
        <v>272</v>
      </c>
      <c r="G13" s="250" t="s">
        <v>273</v>
      </c>
      <c r="H13" s="250" t="s">
        <v>33</v>
      </c>
      <c r="I13" s="245" t="s">
        <v>33</v>
      </c>
      <c r="J13" s="594"/>
    </row>
    <row r="14" spans="2:10" ht="30" customHeight="1" thickBot="1" x14ac:dyDescent="0.3">
      <c r="B14" s="551" t="s">
        <v>274</v>
      </c>
      <c r="C14" s="576"/>
      <c r="D14" s="172" t="s">
        <v>23</v>
      </c>
      <c r="E14" s="567" t="s">
        <v>275</v>
      </c>
      <c r="F14" s="567"/>
      <c r="G14" s="567"/>
      <c r="H14" s="567"/>
      <c r="I14" s="465"/>
      <c r="J14" s="466"/>
    </row>
    <row r="15" spans="2:10" hidden="1" x14ac:dyDescent="0.25">
      <c r="B15" s="459"/>
      <c r="C15" s="463" t="s">
        <v>277</v>
      </c>
      <c r="D15" s="464">
        <v>615</v>
      </c>
      <c r="E15" s="46">
        <v>251</v>
      </c>
      <c r="F15" s="46">
        <v>133</v>
      </c>
      <c r="G15" s="46">
        <v>251</v>
      </c>
      <c r="H15" s="46"/>
      <c r="I15" s="460"/>
      <c r="J15" s="461"/>
    </row>
    <row r="16" spans="2:10" hidden="1" x14ac:dyDescent="0.25">
      <c r="B16" s="577" t="s">
        <v>278</v>
      </c>
      <c r="C16" s="578"/>
      <c r="D16" s="254">
        <v>788</v>
      </c>
      <c r="E16" s="22">
        <v>325</v>
      </c>
      <c r="F16" s="22">
        <v>275</v>
      </c>
      <c r="G16" s="22">
        <v>325</v>
      </c>
      <c r="H16" s="22"/>
      <c r="I16" s="263" t="s">
        <v>33</v>
      </c>
      <c r="J16" s="264" t="s">
        <v>33</v>
      </c>
    </row>
    <row r="17" spans="2:11" ht="26.25" hidden="1" thickBot="1" x14ac:dyDescent="0.3">
      <c r="B17" s="580" t="s">
        <v>279</v>
      </c>
      <c r="C17" s="581"/>
      <c r="D17" s="255">
        <v>2407441</v>
      </c>
      <c r="E17" s="34">
        <v>702339</v>
      </c>
      <c r="F17" s="34">
        <v>552886</v>
      </c>
      <c r="G17" s="34">
        <v>1076921</v>
      </c>
      <c r="H17" s="34"/>
      <c r="I17" s="265" t="s">
        <v>280</v>
      </c>
      <c r="J17" s="266" t="s">
        <v>280</v>
      </c>
      <c r="K17" s="29"/>
    </row>
    <row r="18" spans="2:11" x14ac:dyDescent="0.25">
      <c r="B18" s="65"/>
      <c r="C18" s="65"/>
      <c r="D18" s="29"/>
      <c r="E18" s="29"/>
      <c r="F18" s="29"/>
      <c r="G18" s="29"/>
      <c r="H18" s="29"/>
      <c r="I18" s="246"/>
      <c r="J18" s="243"/>
      <c r="K18" s="29"/>
    </row>
    <row r="19" spans="2:11" ht="15" thickBot="1" x14ac:dyDescent="0.3"/>
    <row r="20" spans="2:11" ht="18" customHeight="1" thickBot="1" x14ac:dyDescent="0.3">
      <c r="B20" s="551" t="s">
        <v>281</v>
      </c>
      <c r="C20" s="551"/>
      <c r="D20" s="175" t="s">
        <v>26</v>
      </c>
      <c r="E20" s="244" t="s">
        <v>282</v>
      </c>
      <c r="F20" s="599" t="s">
        <v>283</v>
      </c>
      <c r="G20" s="599"/>
      <c r="H20" s="599"/>
      <c r="I20" s="599"/>
      <c r="J20" s="600"/>
    </row>
    <row r="21" spans="2:11" x14ac:dyDescent="0.25">
      <c r="B21" s="553" t="s">
        <v>284</v>
      </c>
      <c r="C21" s="553"/>
      <c r="D21" s="256" t="s">
        <v>276</v>
      </c>
      <c r="E21" s="257" t="s">
        <v>285</v>
      </c>
      <c r="F21" s="601" t="s">
        <v>33</v>
      </c>
      <c r="G21" s="601"/>
      <c r="H21" s="601"/>
      <c r="I21" s="601"/>
      <c r="J21" s="602"/>
    </row>
    <row r="22" spans="2:11" x14ac:dyDescent="0.25">
      <c r="B22" s="544" t="s">
        <v>286</v>
      </c>
      <c r="C22" s="544"/>
      <c r="D22" s="258" t="s">
        <v>287</v>
      </c>
      <c r="E22" s="259">
        <v>0.2</v>
      </c>
      <c r="F22" s="583" t="s">
        <v>288</v>
      </c>
      <c r="G22" s="583"/>
      <c r="H22" s="583"/>
      <c r="I22" s="583"/>
      <c r="J22" s="584"/>
    </row>
    <row r="23" spans="2:11" x14ac:dyDescent="0.25">
      <c r="B23" s="544" t="s">
        <v>289</v>
      </c>
      <c r="C23" s="544"/>
      <c r="D23" s="258" t="s">
        <v>33</v>
      </c>
      <c r="E23" s="260" t="s">
        <v>48</v>
      </c>
      <c r="F23" s="603" t="s">
        <v>290</v>
      </c>
      <c r="G23" s="603"/>
      <c r="H23" s="603"/>
      <c r="I23" s="603"/>
      <c r="J23" s="584"/>
    </row>
    <row r="24" spans="2:11" x14ac:dyDescent="0.25">
      <c r="B24" s="546" t="s">
        <v>291</v>
      </c>
      <c r="C24" s="546"/>
      <c r="D24" s="267" t="s">
        <v>33</v>
      </c>
      <c r="E24" s="268" t="s">
        <v>48</v>
      </c>
      <c r="F24" s="583" t="s">
        <v>292</v>
      </c>
      <c r="G24" s="583"/>
      <c r="H24" s="583"/>
      <c r="I24" s="583"/>
      <c r="J24" s="584"/>
    </row>
    <row r="25" spans="2:11" ht="15" thickBot="1" x14ac:dyDescent="0.3">
      <c r="B25" s="548" t="s">
        <v>293</v>
      </c>
      <c r="C25" s="548"/>
      <c r="D25" s="261" t="s">
        <v>33</v>
      </c>
      <c r="E25" s="262" t="s">
        <v>48</v>
      </c>
      <c r="F25" s="590" t="s">
        <v>294</v>
      </c>
      <c r="G25" s="590"/>
      <c r="H25" s="590"/>
      <c r="I25" s="590"/>
      <c r="J25" s="591"/>
    </row>
    <row r="26" spans="2:11" x14ac:dyDescent="0.25">
      <c r="B26" s="62"/>
      <c r="C26" s="62"/>
      <c r="D26" s="142"/>
      <c r="E26" s="143"/>
      <c r="F26" s="144"/>
      <c r="G26" s="144"/>
      <c r="H26" s="144"/>
      <c r="I26" s="144"/>
      <c r="J26" s="144"/>
    </row>
    <row r="27" spans="2:11" ht="15" customHeight="1" thickBot="1" x14ac:dyDescent="0.3">
      <c r="B27" s="589"/>
      <c r="C27" s="589"/>
      <c r="D27" s="589"/>
      <c r="E27" s="589"/>
      <c r="F27" s="589"/>
      <c r="G27" s="589"/>
      <c r="H27" s="589"/>
      <c r="I27" s="589"/>
      <c r="J27" s="589"/>
    </row>
    <row r="28" spans="2:11" ht="36.75" customHeight="1" thickBot="1" x14ac:dyDescent="0.3">
      <c r="B28" s="576" t="s">
        <v>295</v>
      </c>
      <c r="C28" s="576"/>
      <c r="D28" s="172" t="s">
        <v>23</v>
      </c>
      <c r="E28" s="567" t="s">
        <v>296</v>
      </c>
      <c r="F28" s="567"/>
      <c r="G28" s="567"/>
      <c r="H28" s="567"/>
      <c r="I28" s="176"/>
      <c r="J28" s="177"/>
    </row>
    <row r="29" spans="2:11" ht="30" x14ac:dyDescent="0.25">
      <c r="B29" s="572" t="s">
        <v>258</v>
      </c>
      <c r="C29" s="573"/>
      <c r="D29" s="472" t="s">
        <v>297</v>
      </c>
      <c r="E29" s="473" t="s">
        <v>298</v>
      </c>
      <c r="F29" s="473" t="s">
        <v>299</v>
      </c>
      <c r="G29" s="473" t="s">
        <v>300</v>
      </c>
      <c r="H29" s="473" t="s">
        <v>301</v>
      </c>
      <c r="I29" s="474" t="s">
        <v>592</v>
      </c>
      <c r="J29" s="469" t="s">
        <v>262</v>
      </c>
    </row>
    <row r="30" spans="2:11" ht="15" x14ac:dyDescent="0.25">
      <c r="B30" s="544" t="s">
        <v>263</v>
      </c>
      <c r="C30" s="546"/>
      <c r="D30" s="271" t="s">
        <v>302</v>
      </c>
      <c r="E30" s="272" t="s">
        <v>33</v>
      </c>
      <c r="F30" s="272" t="s">
        <v>33</v>
      </c>
      <c r="G30" s="272" t="s">
        <v>33</v>
      </c>
      <c r="H30" s="272" t="s">
        <v>33</v>
      </c>
      <c r="I30" s="227" t="s">
        <v>33</v>
      </c>
      <c r="J30" s="470" t="s">
        <v>33</v>
      </c>
    </row>
    <row r="31" spans="2:11" x14ac:dyDescent="0.25">
      <c r="B31" s="544" t="s">
        <v>303</v>
      </c>
      <c r="C31" s="546"/>
      <c r="D31" s="249">
        <v>70</v>
      </c>
      <c r="E31" s="444">
        <v>62</v>
      </c>
      <c r="F31" s="444">
        <v>64</v>
      </c>
      <c r="G31" s="444">
        <v>66</v>
      </c>
      <c r="H31" s="444">
        <v>66</v>
      </c>
      <c r="I31" s="445">
        <v>66</v>
      </c>
      <c r="J31" s="471">
        <f>AVERAGE(D31:I31)</f>
        <v>65.666666666666671</v>
      </c>
    </row>
    <row r="32" spans="2:11" x14ac:dyDescent="0.25">
      <c r="B32" s="544" t="s">
        <v>267</v>
      </c>
      <c r="C32" s="546"/>
      <c r="D32" s="249" t="s">
        <v>268</v>
      </c>
      <c r="E32" s="444" t="s">
        <v>268</v>
      </c>
      <c r="F32" s="444" t="s">
        <v>269</v>
      </c>
      <c r="G32" s="444" t="s">
        <v>269</v>
      </c>
      <c r="H32" s="444" t="s">
        <v>268</v>
      </c>
      <c r="I32" s="445" t="s">
        <v>268</v>
      </c>
      <c r="J32" s="441" t="s">
        <v>304</v>
      </c>
    </row>
    <row r="33" spans="2:10" x14ac:dyDescent="0.25">
      <c r="B33" s="544" t="s">
        <v>270</v>
      </c>
      <c r="C33" s="546"/>
      <c r="D33" s="274" t="s">
        <v>305</v>
      </c>
      <c r="E33" s="275" t="s">
        <v>306</v>
      </c>
      <c r="F33" s="275" t="s">
        <v>307</v>
      </c>
      <c r="G33" s="275" t="s">
        <v>308</v>
      </c>
      <c r="H33" s="275" t="s">
        <v>305</v>
      </c>
      <c r="I33" s="475" t="s">
        <v>309</v>
      </c>
      <c r="J33" s="441" t="s">
        <v>33</v>
      </c>
    </row>
    <row r="34" spans="2:10" x14ac:dyDescent="0.25">
      <c r="B34" s="546" t="s">
        <v>595</v>
      </c>
      <c r="C34" s="547"/>
      <c r="D34" s="274" t="s">
        <v>48</v>
      </c>
      <c r="E34" s="275" t="s">
        <v>48</v>
      </c>
      <c r="F34" s="275" t="s">
        <v>48</v>
      </c>
      <c r="G34" s="275" t="s">
        <v>48</v>
      </c>
      <c r="H34" s="275" t="s">
        <v>48</v>
      </c>
      <c r="I34" s="475" t="s">
        <v>48</v>
      </c>
      <c r="J34" s="441" t="s">
        <v>33</v>
      </c>
    </row>
    <row r="35" spans="2:10" x14ac:dyDescent="0.25">
      <c r="B35" s="544" t="s">
        <v>310</v>
      </c>
      <c r="C35" s="546"/>
      <c r="D35" s="249">
        <v>9</v>
      </c>
      <c r="E35" s="444">
        <v>3</v>
      </c>
      <c r="F35" s="444">
        <v>8</v>
      </c>
      <c r="G35" s="444">
        <v>6</v>
      </c>
      <c r="H35" s="444">
        <v>9</v>
      </c>
      <c r="I35" s="445">
        <v>2</v>
      </c>
      <c r="J35" s="471">
        <f>AVERAGE(D35:I35)</f>
        <v>6.166666666666667</v>
      </c>
    </row>
    <row r="36" spans="2:10" x14ac:dyDescent="0.25">
      <c r="B36" s="544" t="s">
        <v>311</v>
      </c>
      <c r="C36" s="546"/>
      <c r="D36" s="249">
        <v>3</v>
      </c>
      <c r="E36" s="444">
        <v>2</v>
      </c>
      <c r="F36" s="444">
        <v>2</v>
      </c>
      <c r="G36" s="444">
        <v>1</v>
      </c>
      <c r="H36" s="444">
        <v>2</v>
      </c>
      <c r="I36" s="445">
        <v>1</v>
      </c>
      <c r="J36" s="471">
        <f>AVERAGE(D36:I36)</f>
        <v>1.8333333333333333</v>
      </c>
    </row>
    <row r="37" spans="2:10" x14ac:dyDescent="0.25">
      <c r="B37" s="544" t="s">
        <v>312</v>
      </c>
      <c r="C37" s="546"/>
      <c r="D37" s="249">
        <v>2</v>
      </c>
      <c r="E37" s="444">
        <v>3</v>
      </c>
      <c r="F37" s="444">
        <v>3</v>
      </c>
      <c r="G37" s="444">
        <v>2</v>
      </c>
      <c r="H37" s="444">
        <v>2</v>
      </c>
      <c r="I37" s="445">
        <v>2</v>
      </c>
      <c r="J37" s="471">
        <f>AVERAGE(D37:I37)</f>
        <v>2.3333333333333335</v>
      </c>
    </row>
    <row r="38" spans="2:10" x14ac:dyDescent="0.25">
      <c r="B38" s="544" t="s">
        <v>313</v>
      </c>
      <c r="C38" s="546"/>
      <c r="D38" s="249" t="s">
        <v>314</v>
      </c>
      <c r="E38" s="444" t="s">
        <v>315</v>
      </c>
      <c r="F38" s="444" t="s">
        <v>33</v>
      </c>
      <c r="G38" s="444" t="s">
        <v>33</v>
      </c>
      <c r="H38" s="444" t="s">
        <v>33</v>
      </c>
      <c r="I38" s="445" t="s">
        <v>315</v>
      </c>
      <c r="J38" s="441" t="s">
        <v>316</v>
      </c>
    </row>
    <row r="39" spans="2:10" x14ac:dyDescent="0.25">
      <c r="B39" s="544" t="s">
        <v>317</v>
      </c>
      <c r="C39" s="546"/>
      <c r="D39" s="249" t="s">
        <v>33</v>
      </c>
      <c r="E39" s="444" t="s">
        <v>315</v>
      </c>
      <c r="F39" s="444" t="s">
        <v>33</v>
      </c>
      <c r="G39" s="444" t="s">
        <v>314</v>
      </c>
      <c r="H39" s="444" t="s">
        <v>315</v>
      </c>
      <c r="I39" s="445" t="s">
        <v>33</v>
      </c>
      <c r="J39" s="441" t="s">
        <v>316</v>
      </c>
    </row>
    <row r="40" spans="2:10" x14ac:dyDescent="0.25">
      <c r="B40" s="544" t="s">
        <v>318</v>
      </c>
      <c r="C40" s="546"/>
      <c r="D40" s="249" t="s">
        <v>314</v>
      </c>
      <c r="E40" s="444" t="s">
        <v>33</v>
      </c>
      <c r="F40" s="444" t="s">
        <v>315</v>
      </c>
      <c r="G40" s="444" t="s">
        <v>33</v>
      </c>
      <c r="H40" s="444" t="s">
        <v>33</v>
      </c>
      <c r="I40" s="445" t="s">
        <v>33</v>
      </c>
      <c r="J40" s="441" t="s">
        <v>319</v>
      </c>
    </row>
    <row r="41" spans="2:10" ht="15" thickBot="1" x14ac:dyDescent="0.3">
      <c r="B41" s="548" t="s">
        <v>320</v>
      </c>
      <c r="C41" s="571"/>
      <c r="D41" s="328" t="s">
        <v>314</v>
      </c>
      <c r="E41" s="151" t="s">
        <v>33</v>
      </c>
      <c r="F41" s="151" t="s">
        <v>315</v>
      </c>
      <c r="G41" s="151" t="s">
        <v>33</v>
      </c>
      <c r="H41" s="151" t="s">
        <v>315</v>
      </c>
      <c r="I41" s="197" t="s">
        <v>33</v>
      </c>
      <c r="J41" s="447" t="s">
        <v>321</v>
      </c>
    </row>
    <row r="42" spans="2:10" ht="18" x14ac:dyDescent="0.25">
      <c r="B42" s="574" t="s">
        <v>322</v>
      </c>
      <c r="C42" s="575"/>
      <c r="D42" s="585"/>
      <c r="E42" s="585"/>
      <c r="F42" s="585"/>
      <c r="G42" s="585"/>
      <c r="H42" s="585"/>
      <c r="I42" s="586"/>
    </row>
    <row r="43" spans="2:10" x14ac:dyDescent="0.25">
      <c r="B43" s="544" t="s">
        <v>323</v>
      </c>
      <c r="C43" s="546"/>
      <c r="D43" s="253" t="s">
        <v>315</v>
      </c>
      <c r="E43" s="443" t="s">
        <v>315</v>
      </c>
      <c r="F43" s="443" t="s">
        <v>315</v>
      </c>
      <c r="G43" s="443" t="s">
        <v>315</v>
      </c>
      <c r="H43" s="443" t="s">
        <v>315</v>
      </c>
      <c r="I43" s="325" t="s">
        <v>315</v>
      </c>
    </row>
    <row r="44" spans="2:10" x14ac:dyDescent="0.25">
      <c r="B44" s="546" t="s">
        <v>324</v>
      </c>
      <c r="C44" s="546"/>
      <c r="D44" s="253" t="s">
        <v>315</v>
      </c>
      <c r="E44" s="443" t="s">
        <v>315</v>
      </c>
      <c r="F44" s="443"/>
      <c r="G44" s="443"/>
      <c r="H44" s="443"/>
      <c r="I44" s="324" t="s">
        <v>315</v>
      </c>
    </row>
    <row r="45" spans="2:10" x14ac:dyDescent="0.25">
      <c r="B45" s="546" t="s">
        <v>325</v>
      </c>
      <c r="C45" s="546"/>
      <c r="D45" s="253" t="s">
        <v>315</v>
      </c>
      <c r="E45" s="443" t="s">
        <v>315</v>
      </c>
      <c r="F45" s="443"/>
      <c r="G45" s="443"/>
      <c r="H45" s="443"/>
      <c r="I45" s="324" t="s">
        <v>315</v>
      </c>
    </row>
    <row r="46" spans="2:10" x14ac:dyDescent="0.25">
      <c r="B46" s="546" t="s">
        <v>326</v>
      </c>
      <c r="C46" s="546"/>
      <c r="D46" s="253" t="s">
        <v>315</v>
      </c>
      <c r="E46" s="443" t="s">
        <v>315</v>
      </c>
      <c r="F46" s="443" t="s">
        <v>315</v>
      </c>
      <c r="G46" s="443" t="s">
        <v>315</v>
      </c>
      <c r="H46" s="443" t="s">
        <v>315</v>
      </c>
      <c r="I46" s="324" t="s">
        <v>315</v>
      </c>
    </row>
    <row r="47" spans="2:10" x14ac:dyDescent="0.25">
      <c r="B47" s="546" t="s">
        <v>327</v>
      </c>
      <c r="C47" s="546"/>
      <c r="D47" s="253" t="s">
        <v>315</v>
      </c>
      <c r="E47" s="443" t="s">
        <v>315</v>
      </c>
      <c r="F47" s="443" t="s">
        <v>315</v>
      </c>
      <c r="G47" s="443" t="s">
        <v>315</v>
      </c>
      <c r="H47" s="443" t="s">
        <v>315</v>
      </c>
      <c r="I47" s="324" t="s">
        <v>315</v>
      </c>
    </row>
    <row r="48" spans="2:10" x14ac:dyDescent="0.25">
      <c r="B48" s="546" t="s">
        <v>328</v>
      </c>
      <c r="C48" s="546"/>
      <c r="D48" s="253"/>
      <c r="E48" s="443"/>
      <c r="F48" s="443"/>
      <c r="G48" s="443" t="s">
        <v>315</v>
      </c>
      <c r="H48" s="443" t="s">
        <v>315</v>
      </c>
      <c r="I48" s="324"/>
    </row>
    <row r="49" spans="2:10" x14ac:dyDescent="0.25">
      <c r="B49" s="546" t="s">
        <v>329</v>
      </c>
      <c r="C49" s="546"/>
      <c r="D49" s="253"/>
      <c r="E49" s="443" t="s">
        <v>315</v>
      </c>
      <c r="F49" s="443"/>
      <c r="G49" s="443" t="s">
        <v>315</v>
      </c>
      <c r="H49" s="443" t="s">
        <v>315</v>
      </c>
      <c r="I49" s="324"/>
    </row>
    <row r="50" spans="2:10" x14ac:dyDescent="0.25">
      <c r="B50" s="546" t="s">
        <v>330</v>
      </c>
      <c r="C50" s="546"/>
      <c r="D50" s="253"/>
      <c r="E50" s="443" t="s">
        <v>315</v>
      </c>
      <c r="F50" s="443"/>
      <c r="G50" s="443" t="s">
        <v>315</v>
      </c>
      <c r="H50" s="443" t="s">
        <v>315</v>
      </c>
      <c r="I50" s="324"/>
    </row>
    <row r="51" spans="2:10" x14ac:dyDescent="0.25">
      <c r="B51" s="544" t="s">
        <v>331</v>
      </c>
      <c r="C51" s="546"/>
      <c r="D51" s="253"/>
      <c r="E51" s="443"/>
      <c r="F51" s="443" t="s">
        <v>315</v>
      </c>
      <c r="G51" s="443"/>
      <c r="H51" s="443"/>
      <c r="I51" s="324"/>
    </row>
    <row r="52" spans="2:10" x14ac:dyDescent="0.25">
      <c r="B52" s="544" t="s">
        <v>332</v>
      </c>
      <c r="C52" s="550"/>
      <c r="D52" s="253" t="s">
        <v>315</v>
      </c>
      <c r="E52" s="443"/>
      <c r="F52" s="443" t="s">
        <v>315</v>
      </c>
      <c r="G52" s="443"/>
      <c r="H52" s="443"/>
      <c r="I52" s="324" t="s">
        <v>315</v>
      </c>
    </row>
    <row r="53" spans="2:10" ht="15" thickBot="1" x14ac:dyDescent="0.3">
      <c r="B53" s="548" t="s">
        <v>594</v>
      </c>
      <c r="C53" s="566"/>
      <c r="D53" s="304" t="s">
        <v>315</v>
      </c>
      <c r="E53" s="239" t="s">
        <v>315</v>
      </c>
      <c r="F53" s="239" t="s">
        <v>315</v>
      </c>
      <c r="G53" s="239" t="s">
        <v>315</v>
      </c>
      <c r="H53" s="239" t="s">
        <v>315</v>
      </c>
      <c r="I53" s="303" t="s">
        <v>315</v>
      </c>
    </row>
    <row r="54" spans="2:10" ht="36.75" customHeight="1" thickBot="1" x14ac:dyDescent="0.3">
      <c r="B54" s="587" t="s">
        <v>274</v>
      </c>
      <c r="C54" s="588"/>
      <c r="D54" s="172" t="s">
        <v>23</v>
      </c>
      <c r="E54" s="567" t="s">
        <v>587</v>
      </c>
      <c r="F54" s="567"/>
      <c r="G54" s="567"/>
      <c r="H54" s="567"/>
      <c r="I54" s="466"/>
      <c r="J54" s="462"/>
    </row>
    <row r="55" spans="2:10" x14ac:dyDescent="0.25">
      <c r="B55" s="62"/>
      <c r="C55" s="62"/>
      <c r="D55" s="29"/>
      <c r="E55" s="29"/>
      <c r="F55" s="29"/>
      <c r="G55" s="29"/>
      <c r="H55" s="29"/>
      <c r="I55" s="29"/>
    </row>
    <row r="56" spans="2:10" ht="15" thickBot="1" x14ac:dyDescent="0.3">
      <c r="D56" s="9"/>
      <c r="E56" s="9"/>
      <c r="F56" s="9"/>
      <c r="G56" s="9"/>
      <c r="H56" s="9"/>
      <c r="I56" s="9"/>
      <c r="J56" s="9"/>
    </row>
    <row r="57" spans="2:10" ht="36.75" customHeight="1" thickBot="1" x14ac:dyDescent="0.3">
      <c r="B57" s="576" t="s">
        <v>333</v>
      </c>
      <c r="C57" s="576"/>
      <c r="D57" s="172" t="s">
        <v>23</v>
      </c>
      <c r="E57" s="567" t="s">
        <v>296</v>
      </c>
      <c r="F57" s="567"/>
      <c r="G57" s="567"/>
      <c r="H57" s="567"/>
      <c r="I57" s="176"/>
      <c r="J57" s="177"/>
    </row>
    <row r="58" spans="2:10" ht="45" x14ac:dyDescent="0.25">
      <c r="B58" s="572" t="s">
        <v>258</v>
      </c>
      <c r="C58" s="573"/>
      <c r="D58" s="472" t="s">
        <v>334</v>
      </c>
      <c r="E58" s="473" t="s">
        <v>335</v>
      </c>
      <c r="F58" s="476" t="s">
        <v>336</v>
      </c>
      <c r="G58" s="473" t="s">
        <v>337</v>
      </c>
      <c r="H58" s="473" t="s">
        <v>338</v>
      </c>
      <c r="I58" s="474" t="s">
        <v>339</v>
      </c>
      <c r="J58" s="469" t="s">
        <v>262</v>
      </c>
    </row>
    <row r="59" spans="2:10" ht="42.75" x14ac:dyDescent="0.25">
      <c r="B59" s="553" t="s">
        <v>263</v>
      </c>
      <c r="C59" s="570"/>
      <c r="D59" s="271" t="s">
        <v>340</v>
      </c>
      <c r="E59" s="272" t="s">
        <v>341</v>
      </c>
      <c r="F59" s="273" t="s">
        <v>33</v>
      </c>
      <c r="G59" s="272" t="s">
        <v>33</v>
      </c>
      <c r="H59" s="272" t="s">
        <v>33</v>
      </c>
      <c r="I59" s="227" t="s">
        <v>33</v>
      </c>
      <c r="J59" s="470" t="s">
        <v>33</v>
      </c>
    </row>
    <row r="60" spans="2:10" x14ac:dyDescent="0.25">
      <c r="B60" s="544" t="s">
        <v>303</v>
      </c>
      <c r="C60" s="546"/>
      <c r="D60" s="477">
        <v>61</v>
      </c>
      <c r="E60" s="444">
        <v>62</v>
      </c>
      <c r="F60" s="440">
        <v>55</v>
      </c>
      <c r="G60" s="444">
        <v>44</v>
      </c>
      <c r="H60" s="444">
        <v>64</v>
      </c>
      <c r="I60" s="445">
        <v>52</v>
      </c>
      <c r="J60" s="471">
        <f>AVERAGE(D60:I60)</f>
        <v>56.333333333333336</v>
      </c>
    </row>
    <row r="61" spans="2:10" x14ac:dyDescent="0.25">
      <c r="B61" s="544" t="s">
        <v>267</v>
      </c>
      <c r="C61" s="546"/>
      <c r="D61" s="477" t="s">
        <v>269</v>
      </c>
      <c r="E61" s="444" t="s">
        <v>268</v>
      </c>
      <c r="F61" s="440" t="s">
        <v>269</v>
      </c>
      <c r="G61" s="444" t="s">
        <v>268</v>
      </c>
      <c r="H61" s="444" t="s">
        <v>268</v>
      </c>
      <c r="I61" s="445" t="s">
        <v>269</v>
      </c>
      <c r="J61" s="441" t="s">
        <v>342</v>
      </c>
    </row>
    <row r="62" spans="2:10" x14ac:dyDescent="0.25">
      <c r="B62" s="544" t="s">
        <v>270</v>
      </c>
      <c r="C62" s="546"/>
      <c r="D62" s="274" t="s">
        <v>343</v>
      </c>
      <c r="E62" s="444" t="s">
        <v>305</v>
      </c>
      <c r="F62" s="275" t="s">
        <v>344</v>
      </c>
      <c r="G62" s="275" t="s">
        <v>306</v>
      </c>
      <c r="H62" s="352">
        <v>41852</v>
      </c>
      <c r="I62" s="445" t="s">
        <v>305</v>
      </c>
      <c r="J62" s="441" t="s">
        <v>33</v>
      </c>
    </row>
    <row r="63" spans="2:10" x14ac:dyDescent="0.25">
      <c r="B63" s="544" t="s">
        <v>310</v>
      </c>
      <c r="C63" s="546"/>
      <c r="D63" s="477">
        <v>5</v>
      </c>
      <c r="E63" s="444">
        <v>9</v>
      </c>
      <c r="F63" s="440">
        <v>2</v>
      </c>
      <c r="G63" s="444">
        <v>4</v>
      </c>
      <c r="H63" s="444">
        <v>10</v>
      </c>
      <c r="I63" s="445">
        <v>9</v>
      </c>
      <c r="J63" s="471">
        <f>AVERAGE(D63:I63)</f>
        <v>6.5</v>
      </c>
    </row>
    <row r="64" spans="2:10" x14ac:dyDescent="0.25">
      <c r="B64" s="544" t="s">
        <v>311</v>
      </c>
      <c r="C64" s="546"/>
      <c r="D64" s="477">
        <v>1</v>
      </c>
      <c r="E64" s="444">
        <v>2</v>
      </c>
      <c r="F64" s="440">
        <v>2</v>
      </c>
      <c r="G64" s="444">
        <v>1</v>
      </c>
      <c r="H64" s="444">
        <v>1</v>
      </c>
      <c r="I64" s="445">
        <v>1</v>
      </c>
      <c r="J64" s="471">
        <v>1.1666666666666667</v>
      </c>
    </row>
    <row r="65" spans="2:10" x14ac:dyDescent="0.25">
      <c r="B65" s="544" t="s">
        <v>345</v>
      </c>
      <c r="C65" s="546"/>
      <c r="D65" s="477" t="s">
        <v>315</v>
      </c>
      <c r="E65" s="444" t="s">
        <v>315</v>
      </c>
      <c r="F65" s="440" t="s">
        <v>33</v>
      </c>
      <c r="G65" s="444" t="s">
        <v>33</v>
      </c>
      <c r="H65" s="444" t="s">
        <v>33</v>
      </c>
      <c r="I65" s="445" t="s">
        <v>315</v>
      </c>
      <c r="J65" s="441" t="s">
        <v>316</v>
      </c>
    </row>
    <row r="66" spans="2:10" x14ac:dyDescent="0.25">
      <c r="B66" s="544" t="s">
        <v>317</v>
      </c>
      <c r="C66" s="546"/>
      <c r="D66" s="477" t="s">
        <v>33</v>
      </c>
      <c r="E66" s="444" t="s">
        <v>33</v>
      </c>
      <c r="F66" s="440" t="s">
        <v>315</v>
      </c>
      <c r="G66" s="444" t="s">
        <v>315</v>
      </c>
      <c r="H66" s="444" t="s">
        <v>315</v>
      </c>
      <c r="I66" s="445" t="s">
        <v>33</v>
      </c>
      <c r="J66" s="441" t="s">
        <v>316</v>
      </c>
    </row>
    <row r="67" spans="2:10" ht="15" thickBot="1" x14ac:dyDescent="0.3">
      <c r="B67" s="548" t="s">
        <v>318</v>
      </c>
      <c r="C67" s="571"/>
      <c r="D67" s="478" t="s">
        <v>33</v>
      </c>
      <c r="E67" s="151" t="s">
        <v>315</v>
      </c>
      <c r="F67" s="446" t="s">
        <v>315</v>
      </c>
      <c r="G67" s="151" t="s">
        <v>33</v>
      </c>
      <c r="H67" s="151" t="s">
        <v>33</v>
      </c>
      <c r="I67" s="197" t="s">
        <v>33</v>
      </c>
      <c r="J67" s="447" t="s">
        <v>319</v>
      </c>
    </row>
    <row r="68" spans="2:10" ht="18" x14ac:dyDescent="0.25">
      <c r="B68" s="574" t="s">
        <v>322</v>
      </c>
      <c r="C68" s="575"/>
      <c r="D68" s="597"/>
      <c r="E68" s="597"/>
      <c r="F68" s="597"/>
      <c r="G68" s="597"/>
      <c r="H68" s="597"/>
      <c r="I68" s="598"/>
      <c r="J68" s="75"/>
    </row>
    <row r="69" spans="2:10" x14ac:dyDescent="0.25">
      <c r="B69" s="544" t="s">
        <v>323</v>
      </c>
      <c r="C69" s="546"/>
      <c r="D69" s="253"/>
      <c r="E69" s="443"/>
      <c r="F69" s="443"/>
      <c r="G69" s="443"/>
      <c r="H69" s="443"/>
      <c r="I69" s="324"/>
      <c r="J69" s="75"/>
    </row>
    <row r="70" spans="2:10" x14ac:dyDescent="0.25">
      <c r="B70" s="546" t="s">
        <v>324</v>
      </c>
      <c r="C70" s="546"/>
      <c r="D70" s="253" t="s">
        <v>315</v>
      </c>
      <c r="E70" s="443" t="s">
        <v>315</v>
      </c>
      <c r="F70" s="443" t="s">
        <v>315</v>
      </c>
      <c r="G70" s="443" t="s">
        <v>315</v>
      </c>
      <c r="H70" s="443" t="s">
        <v>315</v>
      </c>
      <c r="I70" s="324" t="s">
        <v>315</v>
      </c>
      <c r="J70" s="75"/>
    </row>
    <row r="71" spans="2:10" x14ac:dyDescent="0.25">
      <c r="B71" s="546" t="s">
        <v>325</v>
      </c>
      <c r="C71" s="546"/>
      <c r="D71" s="253" t="s">
        <v>315</v>
      </c>
      <c r="E71" s="443"/>
      <c r="F71" s="443" t="s">
        <v>315</v>
      </c>
      <c r="G71" s="443"/>
      <c r="H71" s="443" t="s">
        <v>315</v>
      </c>
      <c r="I71" s="324" t="s">
        <v>315</v>
      </c>
      <c r="J71" s="75"/>
    </row>
    <row r="72" spans="2:10" x14ac:dyDescent="0.25">
      <c r="B72" s="546" t="s">
        <v>326</v>
      </c>
      <c r="C72" s="546"/>
      <c r="D72" s="253"/>
      <c r="E72" s="443" t="s">
        <v>315</v>
      </c>
      <c r="F72" s="443"/>
      <c r="G72" s="443"/>
      <c r="H72" s="443"/>
      <c r="I72" s="324"/>
      <c r="J72" s="75"/>
    </row>
    <row r="73" spans="2:10" x14ac:dyDescent="0.25">
      <c r="B73" s="546" t="s">
        <v>329</v>
      </c>
      <c r="C73" s="546"/>
      <c r="D73" s="253"/>
      <c r="E73" s="443" t="s">
        <v>315</v>
      </c>
      <c r="F73" s="443" t="s">
        <v>315</v>
      </c>
      <c r="G73" s="443" t="s">
        <v>315</v>
      </c>
      <c r="H73" s="443"/>
      <c r="I73" s="324"/>
      <c r="J73" s="75"/>
    </row>
    <row r="74" spans="2:10" x14ac:dyDescent="0.25">
      <c r="B74" s="546" t="s">
        <v>330</v>
      </c>
      <c r="C74" s="546"/>
      <c r="D74" s="253"/>
      <c r="E74" s="443" t="s">
        <v>315</v>
      </c>
      <c r="F74" s="443" t="s">
        <v>315</v>
      </c>
      <c r="G74" s="443" t="s">
        <v>315</v>
      </c>
      <c r="H74" s="443" t="s">
        <v>315</v>
      </c>
      <c r="I74" s="324"/>
      <c r="J74" s="75"/>
    </row>
    <row r="75" spans="2:10" x14ac:dyDescent="0.25">
      <c r="B75" s="269" t="s">
        <v>331</v>
      </c>
      <c r="C75" s="270"/>
      <c r="D75" s="276" t="s">
        <v>315</v>
      </c>
      <c r="E75" s="326" t="s">
        <v>315</v>
      </c>
      <c r="F75" s="326" t="s">
        <v>315</v>
      </c>
      <c r="G75" s="326"/>
      <c r="H75" s="326" t="s">
        <v>315</v>
      </c>
      <c r="I75" s="327" t="s">
        <v>315</v>
      </c>
      <c r="J75" s="75"/>
    </row>
    <row r="76" spans="2:10" x14ac:dyDescent="0.25">
      <c r="B76" s="269" t="s">
        <v>332</v>
      </c>
      <c r="C76" s="270"/>
      <c r="D76" s="276"/>
      <c r="E76" s="326" t="s">
        <v>315</v>
      </c>
      <c r="F76" s="326"/>
      <c r="G76" s="326" t="s">
        <v>315</v>
      </c>
      <c r="H76" s="326" t="s">
        <v>315</v>
      </c>
      <c r="I76" s="327"/>
      <c r="J76" s="75"/>
    </row>
    <row r="77" spans="2:10" ht="15" thickBot="1" x14ac:dyDescent="0.3">
      <c r="B77" s="571" t="s">
        <v>594</v>
      </c>
      <c r="C77" s="571"/>
      <c r="D77" s="304"/>
      <c r="E77" s="239" t="s">
        <v>315</v>
      </c>
      <c r="F77" s="239"/>
      <c r="G77" s="239" t="s">
        <v>315</v>
      </c>
      <c r="H77" s="239" t="s">
        <v>315</v>
      </c>
      <c r="I77" s="303"/>
      <c r="J77" s="75"/>
    </row>
    <row r="78" spans="2:10" x14ac:dyDescent="0.25">
      <c r="D78" s="9"/>
      <c r="E78" s="9"/>
      <c r="F78" s="9"/>
      <c r="G78" s="9"/>
      <c r="H78" s="9"/>
      <c r="I78" s="9"/>
      <c r="J78" s="9"/>
    </row>
    <row r="79" spans="2:10" ht="15" thickBot="1" x14ac:dyDescent="0.3">
      <c r="D79" s="9"/>
      <c r="E79" s="9"/>
      <c r="F79" s="9"/>
      <c r="G79" s="9"/>
      <c r="H79" s="9"/>
      <c r="I79" s="9"/>
      <c r="J79" s="9"/>
    </row>
    <row r="80" spans="2:10" ht="18.75" thickBot="1" x14ac:dyDescent="0.3">
      <c r="B80" s="551" t="s">
        <v>346</v>
      </c>
      <c r="C80" s="551"/>
      <c r="D80" s="175" t="s">
        <v>26</v>
      </c>
      <c r="E80" s="557" t="s">
        <v>282</v>
      </c>
      <c r="F80" s="558"/>
      <c r="G80" s="9"/>
      <c r="H80" s="9"/>
      <c r="I80" s="9"/>
      <c r="J80" s="9"/>
    </row>
    <row r="81" spans="2:10" ht="15" customHeight="1" x14ac:dyDescent="0.25">
      <c r="B81" s="553" t="s">
        <v>347</v>
      </c>
      <c r="C81" s="553"/>
      <c r="D81" s="45" t="s">
        <v>33</v>
      </c>
      <c r="E81" s="559" t="s">
        <v>348</v>
      </c>
      <c r="F81" s="560"/>
      <c r="G81" s="9"/>
      <c r="H81" s="9"/>
      <c r="I81" s="9"/>
      <c r="J81" s="9"/>
    </row>
    <row r="82" spans="2:10" x14ac:dyDescent="0.25">
      <c r="B82" s="544" t="s">
        <v>349</v>
      </c>
      <c r="C82" s="544"/>
      <c r="D82" s="32" t="s">
        <v>127</v>
      </c>
      <c r="E82" s="561">
        <v>86346303</v>
      </c>
      <c r="F82" s="562"/>
      <c r="G82" s="9"/>
      <c r="H82" s="9"/>
      <c r="I82" s="9"/>
      <c r="J82" s="9"/>
    </row>
    <row r="83" spans="2:10" x14ac:dyDescent="0.25">
      <c r="B83" s="544" t="s">
        <v>350</v>
      </c>
      <c r="C83" s="544"/>
      <c r="D83" s="32" t="s">
        <v>33</v>
      </c>
      <c r="E83" s="555" t="s">
        <v>351</v>
      </c>
      <c r="F83" s="556"/>
      <c r="G83" s="9"/>
      <c r="H83" s="9"/>
      <c r="I83" s="9"/>
      <c r="J83" s="9"/>
    </row>
    <row r="84" spans="2:10" x14ac:dyDescent="0.25">
      <c r="B84" s="544" t="s">
        <v>352</v>
      </c>
      <c r="C84" s="544"/>
      <c r="D84" s="32" t="s">
        <v>33</v>
      </c>
      <c r="E84" s="555" t="s">
        <v>353</v>
      </c>
      <c r="F84" s="556"/>
      <c r="G84" s="9"/>
      <c r="H84" s="9"/>
      <c r="I84" s="9"/>
      <c r="J84" s="9"/>
    </row>
    <row r="85" spans="2:10" x14ac:dyDescent="0.25">
      <c r="B85" s="544" t="s">
        <v>354</v>
      </c>
      <c r="C85" s="550"/>
      <c r="D85" s="32" t="s">
        <v>355</v>
      </c>
      <c r="E85" s="568">
        <v>1.05</v>
      </c>
      <c r="F85" s="569"/>
      <c r="G85" s="9"/>
      <c r="H85" s="9"/>
      <c r="I85" s="9"/>
      <c r="J85" s="9"/>
    </row>
    <row r="86" spans="2:10" x14ac:dyDescent="0.25">
      <c r="B86" s="544" t="s">
        <v>356</v>
      </c>
      <c r="C86" s="550"/>
      <c r="D86" s="32" t="s">
        <v>355</v>
      </c>
      <c r="E86" s="568">
        <v>0.1</v>
      </c>
      <c r="F86" s="569"/>
      <c r="G86" s="9"/>
      <c r="H86" s="9"/>
      <c r="I86" s="9"/>
      <c r="J86" s="9"/>
    </row>
    <row r="87" spans="2:10" x14ac:dyDescent="0.25">
      <c r="B87" s="544" t="s">
        <v>357</v>
      </c>
      <c r="C87" s="550"/>
      <c r="D87" s="32" t="s">
        <v>33</v>
      </c>
      <c r="E87" s="555" t="s">
        <v>48</v>
      </c>
      <c r="F87" s="556"/>
      <c r="G87" s="9"/>
      <c r="H87" s="9"/>
      <c r="I87" s="9"/>
      <c r="J87" s="9"/>
    </row>
    <row r="88" spans="2:10" x14ac:dyDescent="0.25">
      <c r="B88" s="544" t="s">
        <v>358</v>
      </c>
      <c r="C88" s="550"/>
      <c r="D88" s="32" t="s">
        <v>33</v>
      </c>
      <c r="E88" s="555" t="s">
        <v>48</v>
      </c>
      <c r="F88" s="556"/>
      <c r="G88" s="9"/>
      <c r="H88" s="9"/>
      <c r="I88" s="9"/>
      <c r="J88" s="9"/>
    </row>
    <row r="89" spans="2:10" x14ac:dyDescent="0.25">
      <c r="B89" s="544" t="s">
        <v>359</v>
      </c>
      <c r="C89" s="550"/>
      <c r="D89" s="32" t="s">
        <v>176</v>
      </c>
      <c r="E89" s="555">
        <v>75</v>
      </c>
      <c r="F89" s="556"/>
      <c r="G89" s="9"/>
      <c r="H89" s="9"/>
      <c r="I89" s="9"/>
      <c r="J89" s="9"/>
    </row>
    <row r="90" spans="2:10" x14ac:dyDescent="0.25">
      <c r="B90" s="544" t="s">
        <v>360</v>
      </c>
      <c r="C90" s="550"/>
      <c r="D90" s="32" t="s">
        <v>176</v>
      </c>
      <c r="E90" s="555">
        <v>5</v>
      </c>
      <c r="F90" s="556"/>
      <c r="G90" s="9"/>
      <c r="H90" s="9"/>
      <c r="I90" s="9"/>
      <c r="J90" s="9"/>
    </row>
    <row r="91" spans="2:10" x14ac:dyDescent="0.25">
      <c r="B91" s="544" t="s">
        <v>361</v>
      </c>
      <c r="C91" s="550"/>
      <c r="D91" s="32" t="s">
        <v>176</v>
      </c>
      <c r="E91" s="555">
        <v>100</v>
      </c>
      <c r="F91" s="556"/>
      <c r="G91" s="9"/>
      <c r="H91" s="9"/>
      <c r="I91" s="9"/>
      <c r="J91" s="9"/>
    </row>
    <row r="92" spans="2:10" x14ac:dyDescent="0.25">
      <c r="B92" s="544" t="s">
        <v>362</v>
      </c>
      <c r="C92" s="550"/>
      <c r="D92" s="32" t="s">
        <v>363</v>
      </c>
      <c r="E92" s="555">
        <v>4</v>
      </c>
      <c r="F92" s="556"/>
      <c r="G92" s="9"/>
      <c r="H92" s="9"/>
      <c r="I92" s="9"/>
      <c r="J92" s="9"/>
    </row>
    <row r="93" spans="2:10" x14ac:dyDescent="0.25">
      <c r="B93" s="544" t="s">
        <v>364</v>
      </c>
      <c r="C93" s="550"/>
      <c r="D93" s="32" t="s">
        <v>365</v>
      </c>
      <c r="E93" s="555" t="s">
        <v>366</v>
      </c>
      <c r="F93" s="556"/>
      <c r="G93" s="9"/>
      <c r="H93" s="9"/>
      <c r="I93" s="9"/>
      <c r="J93" s="9"/>
    </row>
    <row r="94" spans="2:10" x14ac:dyDescent="0.25">
      <c r="B94" s="544" t="s">
        <v>367</v>
      </c>
      <c r="C94" s="550"/>
      <c r="D94" s="32" t="s">
        <v>176</v>
      </c>
      <c r="E94" s="555">
        <v>50</v>
      </c>
      <c r="F94" s="556"/>
      <c r="G94" s="9"/>
      <c r="H94" s="9"/>
      <c r="I94" s="9"/>
      <c r="J94" s="9"/>
    </row>
    <row r="95" spans="2:10" x14ac:dyDescent="0.25">
      <c r="B95" s="546" t="s">
        <v>368</v>
      </c>
      <c r="C95" s="547"/>
      <c r="D95" s="32" t="s">
        <v>33</v>
      </c>
      <c r="E95" s="595" t="s">
        <v>369</v>
      </c>
      <c r="F95" s="596"/>
      <c r="G95" s="9"/>
      <c r="H95" s="9"/>
      <c r="I95" s="9"/>
      <c r="J95" s="9"/>
    </row>
    <row r="96" spans="2:10" x14ac:dyDescent="0.25">
      <c r="B96" s="546" t="s">
        <v>370</v>
      </c>
      <c r="C96" s="547"/>
      <c r="D96" s="32" t="s">
        <v>33</v>
      </c>
      <c r="E96" s="595" t="s">
        <v>48</v>
      </c>
      <c r="F96" s="596"/>
      <c r="G96" s="9"/>
      <c r="H96" s="9"/>
      <c r="I96" s="9"/>
      <c r="J96" s="9"/>
    </row>
    <row r="97" spans="2:10" ht="13.5" customHeight="1" x14ac:dyDescent="0.25">
      <c r="B97" s="544" t="s">
        <v>371</v>
      </c>
      <c r="C97" s="550"/>
      <c r="D97" s="32" t="s">
        <v>33</v>
      </c>
      <c r="E97" s="555" t="s">
        <v>48</v>
      </c>
      <c r="F97" s="556"/>
      <c r="G97" s="9"/>
      <c r="H97" s="9"/>
      <c r="I97" s="9"/>
      <c r="J97" s="9"/>
    </row>
    <row r="98" spans="2:10" ht="15" thickBot="1" x14ac:dyDescent="0.3">
      <c r="B98" s="548" t="s">
        <v>372</v>
      </c>
      <c r="C98" s="566"/>
      <c r="D98" s="33" t="s">
        <v>33</v>
      </c>
      <c r="E98" s="564" t="s">
        <v>373</v>
      </c>
      <c r="F98" s="565"/>
      <c r="G98" s="9"/>
      <c r="H98" s="9"/>
      <c r="I98" s="9"/>
      <c r="J98" s="9"/>
    </row>
    <row r="99" spans="2:10" ht="14.25" customHeight="1" x14ac:dyDescent="0.25">
      <c r="B99" s="563"/>
      <c r="C99" s="563"/>
      <c r="D99" s="563"/>
      <c r="E99" s="563"/>
      <c r="F99" s="563"/>
      <c r="G99" s="563"/>
      <c r="H99" s="9"/>
      <c r="I99" s="9"/>
      <c r="J99" s="9"/>
    </row>
    <row r="100" spans="2:10" x14ac:dyDescent="0.25">
      <c r="B100" s="563" t="s">
        <v>374</v>
      </c>
      <c r="C100" s="563"/>
      <c r="D100" s="563"/>
      <c r="E100" s="563"/>
      <c r="F100" s="563"/>
      <c r="G100" s="563"/>
      <c r="H100" s="9"/>
      <c r="I100" s="9"/>
      <c r="J100" s="9"/>
    </row>
    <row r="101" spans="2:10" x14ac:dyDescent="0.25">
      <c r="D101" s="9"/>
      <c r="E101" s="9"/>
      <c r="F101" s="9"/>
      <c r="G101" s="9"/>
      <c r="H101" s="9"/>
      <c r="I101" s="9"/>
      <c r="J101" s="9"/>
    </row>
    <row r="102" spans="2:10" x14ac:dyDescent="0.25">
      <c r="B102" s="70" t="s">
        <v>375</v>
      </c>
      <c r="D102" s="9"/>
      <c r="E102" s="9"/>
      <c r="F102" s="9"/>
      <c r="G102" s="9"/>
      <c r="H102" s="9"/>
      <c r="I102" s="9"/>
      <c r="J102" s="9"/>
    </row>
    <row r="103" spans="2:10" x14ac:dyDescent="0.25">
      <c r="B103" s="70"/>
      <c r="D103" s="9"/>
      <c r="E103" s="9"/>
      <c r="F103" s="9"/>
      <c r="G103" s="9"/>
      <c r="H103" s="9"/>
      <c r="I103" s="9"/>
      <c r="J103" s="9"/>
    </row>
    <row r="104" spans="2:10" ht="15" thickBot="1" x14ac:dyDescent="0.3">
      <c r="B104" s="70"/>
      <c r="D104" s="9"/>
      <c r="E104" s="9"/>
      <c r="F104" s="9"/>
      <c r="G104" s="9"/>
      <c r="H104" s="9"/>
      <c r="I104" s="329"/>
      <c r="J104" s="9"/>
    </row>
    <row r="105" spans="2:10" ht="39.75" customHeight="1" thickBot="1" x14ac:dyDescent="0.3">
      <c r="B105" s="551" t="s">
        <v>376</v>
      </c>
      <c r="C105" s="552"/>
      <c r="D105" s="178" t="s">
        <v>26</v>
      </c>
      <c r="E105" s="244">
        <v>2020</v>
      </c>
      <c r="F105" s="244">
        <v>2021</v>
      </c>
      <c r="G105" s="429">
        <v>2022</v>
      </c>
      <c r="H105" s="428">
        <v>2023</v>
      </c>
      <c r="I105" s="329"/>
      <c r="J105" s="9"/>
    </row>
    <row r="106" spans="2:10" x14ac:dyDescent="0.25">
      <c r="B106" s="553" t="s">
        <v>377</v>
      </c>
      <c r="C106" s="554"/>
      <c r="D106" s="156" t="s">
        <v>127</v>
      </c>
      <c r="E106" s="46">
        <v>163</v>
      </c>
      <c r="F106" s="46">
        <v>172</v>
      </c>
      <c r="G106" s="427">
        <v>174</v>
      </c>
      <c r="H106" s="437">
        <v>171</v>
      </c>
      <c r="I106" s="329"/>
      <c r="J106" s="9"/>
    </row>
    <row r="107" spans="2:10" x14ac:dyDescent="0.25">
      <c r="B107" s="544" t="s">
        <v>378</v>
      </c>
      <c r="C107" s="545"/>
      <c r="D107" s="49" t="s">
        <v>127</v>
      </c>
      <c r="E107" s="22">
        <v>36</v>
      </c>
      <c r="F107" s="22">
        <v>32</v>
      </c>
      <c r="G107" s="426">
        <v>33</v>
      </c>
      <c r="H107" s="437">
        <v>30</v>
      </c>
      <c r="I107" s="329"/>
      <c r="J107" s="9"/>
    </row>
    <row r="108" spans="2:10" x14ac:dyDescent="0.25">
      <c r="B108" s="544" t="s">
        <v>379</v>
      </c>
      <c r="C108" s="545"/>
      <c r="D108" s="49" t="s">
        <v>127</v>
      </c>
      <c r="E108" s="22">
        <v>954</v>
      </c>
      <c r="F108" s="22">
        <v>946</v>
      </c>
      <c r="G108" s="426">
        <v>962</v>
      </c>
      <c r="H108" s="437">
        <v>195</v>
      </c>
      <c r="I108" s="329"/>
      <c r="J108" s="9"/>
    </row>
    <row r="109" spans="2:10" x14ac:dyDescent="0.25">
      <c r="B109" s="544" t="s">
        <v>380</v>
      </c>
      <c r="C109" s="545"/>
      <c r="D109" s="49" t="s">
        <v>127</v>
      </c>
      <c r="E109" s="22">
        <v>538</v>
      </c>
      <c r="F109" s="22">
        <v>543</v>
      </c>
      <c r="G109" s="426">
        <v>563</v>
      </c>
      <c r="H109" s="437">
        <v>481</v>
      </c>
      <c r="I109" s="329"/>
      <c r="J109" s="9"/>
    </row>
    <row r="110" spans="2:10" x14ac:dyDescent="0.25">
      <c r="B110" s="544" t="s">
        <v>381</v>
      </c>
      <c r="C110" s="545"/>
      <c r="D110" s="49" t="s">
        <v>127</v>
      </c>
      <c r="E110" s="22">
        <v>213</v>
      </c>
      <c r="F110" s="22">
        <v>212</v>
      </c>
      <c r="G110" s="426">
        <v>221</v>
      </c>
      <c r="H110" s="437">
        <v>216</v>
      </c>
      <c r="I110" s="329"/>
      <c r="J110" s="9"/>
    </row>
    <row r="111" spans="2:10" x14ac:dyDescent="0.25">
      <c r="B111" s="544" t="s">
        <v>382</v>
      </c>
      <c r="C111" s="545"/>
      <c r="D111" s="49" t="s">
        <v>127</v>
      </c>
      <c r="E111" s="22">
        <v>978</v>
      </c>
      <c r="F111" s="22">
        <v>969</v>
      </c>
      <c r="G111" s="426">
        <v>1022</v>
      </c>
      <c r="H111" s="437">
        <v>674</v>
      </c>
      <c r="I111" s="329"/>
      <c r="J111" s="9"/>
    </row>
    <row r="112" spans="2:10" x14ac:dyDescent="0.25">
      <c r="B112" s="546" t="s">
        <v>599</v>
      </c>
      <c r="C112" s="547"/>
      <c r="D112" s="49"/>
      <c r="E112" s="22" t="s">
        <v>33</v>
      </c>
      <c r="F112" s="22">
        <v>1</v>
      </c>
      <c r="G112" s="426">
        <v>1</v>
      </c>
      <c r="H112" s="437">
        <v>1</v>
      </c>
      <c r="I112" s="329"/>
      <c r="J112" s="9"/>
    </row>
    <row r="113" spans="2:10" x14ac:dyDescent="0.25">
      <c r="B113" s="544" t="s">
        <v>383</v>
      </c>
      <c r="C113" s="545"/>
      <c r="D113" s="49" t="s">
        <v>127</v>
      </c>
      <c r="E113" s="22">
        <v>61</v>
      </c>
      <c r="F113" s="22">
        <v>108</v>
      </c>
      <c r="G113" s="426">
        <v>109</v>
      </c>
      <c r="H113" s="437">
        <v>106</v>
      </c>
      <c r="I113" s="329"/>
      <c r="J113" s="9"/>
    </row>
    <row r="114" spans="2:10" x14ac:dyDescent="0.25">
      <c r="B114" s="544" t="s">
        <v>73</v>
      </c>
      <c r="C114" s="545"/>
      <c r="D114" s="49" t="s">
        <v>127</v>
      </c>
      <c r="E114" s="22">
        <v>7627</v>
      </c>
      <c r="F114" s="22">
        <v>7728.5</v>
      </c>
      <c r="G114" s="426">
        <v>7843</v>
      </c>
      <c r="H114" s="437">
        <v>7069</v>
      </c>
      <c r="I114" s="329"/>
      <c r="J114" s="9"/>
    </row>
    <row r="115" spans="2:10" x14ac:dyDescent="0.25">
      <c r="B115" s="544" t="s">
        <v>384</v>
      </c>
      <c r="C115" s="545"/>
      <c r="D115" s="49" t="s">
        <v>127</v>
      </c>
      <c r="E115" s="22">
        <v>358</v>
      </c>
      <c r="F115" s="22">
        <v>467</v>
      </c>
      <c r="G115" s="426">
        <v>475</v>
      </c>
      <c r="H115" s="437">
        <v>453</v>
      </c>
      <c r="I115" s="329"/>
      <c r="J115" s="9"/>
    </row>
    <row r="116" spans="2:10" x14ac:dyDescent="0.25">
      <c r="B116" s="544" t="s">
        <v>385</v>
      </c>
      <c r="C116" s="545"/>
      <c r="D116" s="49" t="s">
        <v>127</v>
      </c>
      <c r="E116" s="22">
        <v>52</v>
      </c>
      <c r="F116" s="22">
        <v>55</v>
      </c>
      <c r="G116" s="426">
        <v>48</v>
      </c>
      <c r="H116" s="437">
        <v>16</v>
      </c>
      <c r="I116" s="329"/>
      <c r="J116" s="9"/>
    </row>
    <row r="117" spans="2:10" x14ac:dyDescent="0.25">
      <c r="B117" s="544" t="s">
        <v>386</v>
      </c>
      <c r="C117" s="545"/>
      <c r="D117" s="49" t="s">
        <v>127</v>
      </c>
      <c r="E117" s="22">
        <v>841</v>
      </c>
      <c r="F117" s="22">
        <v>826</v>
      </c>
      <c r="G117" s="426">
        <v>831</v>
      </c>
      <c r="H117" s="437">
        <v>761</v>
      </c>
      <c r="I117" s="329"/>
      <c r="J117" s="9"/>
    </row>
    <row r="118" spans="2:10" x14ac:dyDescent="0.25">
      <c r="B118" s="546" t="s">
        <v>597</v>
      </c>
      <c r="C118" s="547"/>
      <c r="D118" s="49" t="s">
        <v>127</v>
      </c>
      <c r="E118" s="481" t="s">
        <v>33</v>
      </c>
      <c r="F118" s="481">
        <v>3</v>
      </c>
      <c r="G118" s="482">
        <v>3</v>
      </c>
      <c r="H118" s="483">
        <v>4</v>
      </c>
      <c r="I118" s="329"/>
      <c r="J118" s="9"/>
    </row>
    <row r="119" spans="2:10" x14ac:dyDescent="0.25">
      <c r="B119" s="544" t="s">
        <v>387</v>
      </c>
      <c r="C119" s="545"/>
      <c r="D119" s="49" t="s">
        <v>127</v>
      </c>
      <c r="E119" s="22">
        <v>169</v>
      </c>
      <c r="F119" s="22">
        <v>167</v>
      </c>
      <c r="G119" s="426">
        <v>162</v>
      </c>
      <c r="H119" s="437">
        <v>153</v>
      </c>
      <c r="I119" s="329"/>
      <c r="J119" s="9"/>
    </row>
    <row r="120" spans="2:10" x14ac:dyDescent="0.25">
      <c r="B120" s="544" t="s">
        <v>388</v>
      </c>
      <c r="C120" s="545"/>
      <c r="D120" s="49" t="s">
        <v>127</v>
      </c>
      <c r="E120" s="22">
        <v>67</v>
      </c>
      <c r="F120" s="22">
        <v>64</v>
      </c>
      <c r="G120" s="426">
        <v>67</v>
      </c>
      <c r="H120" s="437">
        <v>65</v>
      </c>
      <c r="I120" s="329"/>
      <c r="J120" s="9"/>
    </row>
    <row r="121" spans="2:10" x14ac:dyDescent="0.25">
      <c r="B121" s="544" t="s">
        <v>389</v>
      </c>
      <c r="C121" s="545"/>
      <c r="D121" s="49" t="s">
        <v>127</v>
      </c>
      <c r="E121" s="22">
        <v>96</v>
      </c>
      <c r="F121" s="22">
        <v>96</v>
      </c>
      <c r="G121" s="426">
        <v>77</v>
      </c>
      <c r="H121" s="437">
        <v>56</v>
      </c>
      <c r="I121" s="329"/>
      <c r="J121" s="9"/>
    </row>
    <row r="122" spans="2:10" x14ac:dyDescent="0.25">
      <c r="B122" s="544" t="s">
        <v>390</v>
      </c>
      <c r="C122" s="545"/>
      <c r="D122" s="49" t="s">
        <v>127</v>
      </c>
      <c r="E122" s="22">
        <v>16</v>
      </c>
      <c r="F122" s="22">
        <v>164</v>
      </c>
      <c r="G122" s="426">
        <v>169</v>
      </c>
      <c r="H122" s="437">
        <v>179</v>
      </c>
      <c r="I122" s="329"/>
      <c r="J122" s="9"/>
    </row>
    <row r="123" spans="2:10" x14ac:dyDescent="0.25">
      <c r="B123" s="544" t="s">
        <v>391</v>
      </c>
      <c r="C123" s="545"/>
      <c r="D123" s="49" t="s">
        <v>127</v>
      </c>
      <c r="E123" s="22">
        <v>40</v>
      </c>
      <c r="F123" s="22">
        <v>43</v>
      </c>
      <c r="G123" s="426">
        <v>26</v>
      </c>
      <c r="H123" s="437">
        <v>0</v>
      </c>
      <c r="I123" s="329"/>
      <c r="J123" s="9"/>
    </row>
    <row r="124" spans="2:10" x14ac:dyDescent="0.25">
      <c r="B124" s="544" t="s">
        <v>392</v>
      </c>
      <c r="C124" s="545"/>
      <c r="D124" s="49" t="s">
        <v>127</v>
      </c>
      <c r="E124" s="22">
        <v>86</v>
      </c>
      <c r="F124" s="22">
        <v>69</v>
      </c>
      <c r="G124" s="426">
        <v>84</v>
      </c>
      <c r="H124" s="437">
        <v>76</v>
      </c>
      <c r="I124" s="329"/>
      <c r="J124" s="9"/>
    </row>
    <row r="125" spans="2:10" x14ac:dyDescent="0.25">
      <c r="B125" s="544" t="s">
        <v>393</v>
      </c>
      <c r="C125" s="545"/>
      <c r="D125" s="49" t="s">
        <v>127</v>
      </c>
      <c r="E125" s="22">
        <v>57</v>
      </c>
      <c r="F125" s="22">
        <v>56</v>
      </c>
      <c r="G125" s="426">
        <v>61</v>
      </c>
      <c r="H125" s="437">
        <v>50</v>
      </c>
      <c r="I125" s="329"/>
      <c r="J125" s="9"/>
    </row>
    <row r="126" spans="2:10" x14ac:dyDescent="0.25">
      <c r="B126" s="544" t="s">
        <v>394</v>
      </c>
      <c r="C126" s="545"/>
      <c r="D126" s="49" t="s">
        <v>127</v>
      </c>
      <c r="E126" s="22">
        <v>78</v>
      </c>
      <c r="F126" s="22">
        <v>60</v>
      </c>
      <c r="G126" s="426">
        <v>51</v>
      </c>
      <c r="H126" s="437">
        <v>44</v>
      </c>
      <c r="I126" s="329"/>
      <c r="J126" s="9"/>
    </row>
    <row r="127" spans="2:10" x14ac:dyDescent="0.25">
      <c r="B127" s="544" t="s">
        <v>395</v>
      </c>
      <c r="C127" s="545"/>
      <c r="D127" s="49" t="s">
        <v>127</v>
      </c>
      <c r="E127" s="22">
        <v>38</v>
      </c>
      <c r="F127" s="22">
        <v>32</v>
      </c>
      <c r="G127" s="426">
        <v>34</v>
      </c>
      <c r="H127" s="437">
        <v>29</v>
      </c>
      <c r="I127" s="329"/>
      <c r="J127" s="9"/>
    </row>
    <row r="128" spans="2:10" x14ac:dyDescent="0.25">
      <c r="B128" s="544" t="s">
        <v>396</v>
      </c>
      <c r="C128" s="545"/>
      <c r="D128" s="49" t="s">
        <v>127</v>
      </c>
      <c r="E128" s="22">
        <v>30</v>
      </c>
      <c r="F128" s="22">
        <v>29</v>
      </c>
      <c r="G128" s="426">
        <v>31</v>
      </c>
      <c r="H128" s="437">
        <v>31</v>
      </c>
      <c r="I128" s="329"/>
      <c r="J128" s="9"/>
    </row>
    <row r="129" spans="2:10" x14ac:dyDescent="0.25">
      <c r="B129" s="544" t="s">
        <v>397</v>
      </c>
      <c r="C129" s="545"/>
      <c r="D129" s="49" t="s">
        <v>127</v>
      </c>
      <c r="E129" s="22">
        <v>8</v>
      </c>
      <c r="F129" s="22">
        <v>6</v>
      </c>
      <c r="G129" s="426">
        <v>11</v>
      </c>
      <c r="H129" s="437">
        <v>13</v>
      </c>
      <c r="I129" s="329"/>
      <c r="J129" s="9"/>
    </row>
    <row r="130" spans="2:10" x14ac:dyDescent="0.25">
      <c r="B130" s="544" t="s">
        <v>398</v>
      </c>
      <c r="C130" s="545"/>
      <c r="D130" s="49" t="s">
        <v>127</v>
      </c>
      <c r="E130" s="22">
        <v>21</v>
      </c>
      <c r="F130" s="22">
        <v>22</v>
      </c>
      <c r="G130" s="426">
        <v>21</v>
      </c>
      <c r="H130" s="437">
        <v>21</v>
      </c>
      <c r="I130" s="329"/>
      <c r="J130" s="9"/>
    </row>
    <row r="131" spans="2:10" x14ac:dyDescent="0.25">
      <c r="B131" s="544" t="s">
        <v>399</v>
      </c>
      <c r="C131" s="545"/>
      <c r="D131" s="49" t="s">
        <v>127</v>
      </c>
      <c r="E131" s="22">
        <v>16</v>
      </c>
      <c r="F131" s="22">
        <v>17</v>
      </c>
      <c r="G131" s="426">
        <v>19</v>
      </c>
      <c r="H131" s="437">
        <v>18</v>
      </c>
      <c r="I131" s="9"/>
      <c r="J131" s="9"/>
    </row>
    <row r="132" spans="2:10" x14ac:dyDescent="0.25">
      <c r="B132" s="546" t="s">
        <v>598</v>
      </c>
      <c r="C132" s="547"/>
      <c r="D132" s="49" t="s">
        <v>127</v>
      </c>
      <c r="E132" s="22">
        <v>4</v>
      </c>
      <c r="F132" s="18">
        <v>4</v>
      </c>
      <c r="G132" s="426">
        <v>4</v>
      </c>
      <c r="H132" s="437">
        <v>0</v>
      </c>
      <c r="I132" s="9"/>
      <c r="J132" s="9"/>
    </row>
    <row r="133" spans="2:10" ht="15" thickBot="1" x14ac:dyDescent="0.3">
      <c r="B133" s="548" t="s">
        <v>400</v>
      </c>
      <c r="C133" s="549"/>
      <c r="D133" s="50" t="s">
        <v>127</v>
      </c>
      <c r="E133" s="34">
        <v>1766</v>
      </c>
      <c r="F133" s="34">
        <v>1982</v>
      </c>
      <c r="G133" s="425">
        <v>2075</v>
      </c>
      <c r="H133" s="438">
        <v>1937</v>
      </c>
      <c r="I133" s="9"/>
      <c r="J133" s="9"/>
    </row>
    <row r="134" spans="2:10" x14ac:dyDescent="0.25">
      <c r="B134" s="62"/>
      <c r="C134" s="62"/>
      <c r="D134" s="30"/>
      <c r="E134" s="29"/>
      <c r="F134" s="29"/>
      <c r="G134" s="301"/>
      <c r="H134" s="301"/>
      <c r="I134" s="9"/>
      <c r="J134" s="9"/>
    </row>
    <row r="135" spans="2:10" x14ac:dyDescent="0.25">
      <c r="B135" s="70"/>
      <c r="D135" s="9"/>
      <c r="E135" s="9"/>
      <c r="F135" s="9"/>
      <c r="G135" s="9"/>
      <c r="H135" s="9"/>
      <c r="I135" s="9"/>
      <c r="J135" s="9"/>
    </row>
    <row r="136" spans="2:10" hidden="1" x14ac:dyDescent="0.25">
      <c r="B136" s="70"/>
      <c r="D136" s="9"/>
      <c r="E136" s="9"/>
      <c r="F136" s="9"/>
      <c r="G136" s="9"/>
      <c r="H136" s="9"/>
      <c r="I136" s="9"/>
      <c r="J136" s="9"/>
    </row>
    <row r="137" spans="2:10" hidden="1" x14ac:dyDescent="0.25">
      <c r="B137" s="70"/>
      <c r="D137" s="9"/>
      <c r="E137" s="9"/>
      <c r="F137" s="9"/>
      <c r="G137" s="9"/>
      <c r="H137" s="9"/>
      <c r="I137" s="9"/>
      <c r="J137" s="9"/>
    </row>
    <row r="138" spans="2:10" hidden="1" x14ac:dyDescent="0.25">
      <c r="B138" s="70"/>
      <c r="D138" s="9"/>
      <c r="E138" s="9"/>
      <c r="F138" s="9"/>
      <c r="G138" s="9"/>
      <c r="H138" s="9"/>
      <c r="I138" s="9"/>
      <c r="J138" s="9"/>
    </row>
    <row r="139" spans="2:10" hidden="1" x14ac:dyDescent="0.25">
      <c r="B139" s="70"/>
      <c r="D139" s="9"/>
      <c r="E139" s="9"/>
      <c r="F139" s="9"/>
      <c r="G139" s="9"/>
      <c r="H139" s="9"/>
      <c r="I139" s="9"/>
      <c r="J139" s="9"/>
    </row>
    <row r="140" spans="2:10" hidden="1" x14ac:dyDescent="0.25">
      <c r="D140" s="9"/>
      <c r="E140" s="9"/>
      <c r="F140" s="9"/>
      <c r="G140" s="9"/>
      <c r="H140" s="9"/>
      <c r="I140" s="9"/>
      <c r="J140" s="9"/>
    </row>
  </sheetData>
  <mergeCells count="152">
    <mergeCell ref="J10:J13"/>
    <mergeCell ref="B52:C52"/>
    <mergeCell ref="B34:C34"/>
    <mergeCell ref="B95:C95"/>
    <mergeCell ref="B96:C96"/>
    <mergeCell ref="E95:F95"/>
    <mergeCell ref="E96:F96"/>
    <mergeCell ref="B73:C73"/>
    <mergeCell ref="B49:C49"/>
    <mergeCell ref="B74:C74"/>
    <mergeCell ref="B77:C77"/>
    <mergeCell ref="B68:C68"/>
    <mergeCell ref="D68:I68"/>
    <mergeCell ref="B69:C69"/>
    <mergeCell ref="B70:C70"/>
    <mergeCell ref="B71:C71"/>
    <mergeCell ref="B72:C72"/>
    <mergeCell ref="B67:C67"/>
    <mergeCell ref="B63:C63"/>
    <mergeCell ref="B61:C61"/>
    <mergeCell ref="F20:J20"/>
    <mergeCell ref="F22:J22"/>
    <mergeCell ref="F21:J21"/>
    <mergeCell ref="F23:J23"/>
    <mergeCell ref="F24:J24"/>
    <mergeCell ref="D42:I42"/>
    <mergeCell ref="B64:C64"/>
    <mergeCell ref="B24:C24"/>
    <mergeCell ref="B51:C51"/>
    <mergeCell ref="B37:C37"/>
    <mergeCell ref="B20:C20"/>
    <mergeCell ref="B21:C21"/>
    <mergeCell ref="B22:C22"/>
    <mergeCell ref="B62:C62"/>
    <mergeCell ref="B54:C54"/>
    <mergeCell ref="B50:C50"/>
    <mergeCell ref="B53:C53"/>
    <mergeCell ref="B57:C57"/>
    <mergeCell ref="B45:C45"/>
    <mergeCell ref="B46:C46"/>
    <mergeCell ref="B47:C47"/>
    <mergeCell ref="B48:C48"/>
    <mergeCell ref="B23:C23"/>
    <mergeCell ref="B27:J27"/>
    <mergeCell ref="B25:C25"/>
    <mergeCell ref="F25:J25"/>
    <mergeCell ref="E28:H28"/>
    <mergeCell ref="B28:C28"/>
    <mergeCell ref="D4:G4"/>
    <mergeCell ref="D5:G5"/>
    <mergeCell ref="D6:G6"/>
    <mergeCell ref="D7:G7"/>
    <mergeCell ref="B4:C4"/>
    <mergeCell ref="B5:C5"/>
    <mergeCell ref="B6:C6"/>
    <mergeCell ref="B7:C7"/>
    <mergeCell ref="B10:C10"/>
    <mergeCell ref="B11:C11"/>
    <mergeCell ref="B12:C12"/>
    <mergeCell ref="E14:H14"/>
    <mergeCell ref="E9:H9"/>
    <mergeCell ref="B9:C9"/>
    <mergeCell ref="B14:C14"/>
    <mergeCell ref="B16:C16"/>
    <mergeCell ref="B13:C13"/>
    <mergeCell ref="B17:C17"/>
    <mergeCell ref="B38:C38"/>
    <mergeCell ref="B39:C39"/>
    <mergeCell ref="B40:C40"/>
    <mergeCell ref="B41:C41"/>
    <mergeCell ref="B44:C44"/>
    <mergeCell ref="B58:C58"/>
    <mergeCell ref="B30:C30"/>
    <mergeCell ref="B29:C29"/>
    <mergeCell ref="B42:C42"/>
    <mergeCell ref="B43:C43"/>
    <mergeCell ref="B32:C32"/>
    <mergeCell ref="B31:C31"/>
    <mergeCell ref="B33:C33"/>
    <mergeCell ref="B35:C35"/>
    <mergeCell ref="B36:C36"/>
    <mergeCell ref="E54:H54"/>
    <mergeCell ref="E84:F84"/>
    <mergeCell ref="B80:C80"/>
    <mergeCell ref="B81:C81"/>
    <mergeCell ref="B82:C82"/>
    <mergeCell ref="B83:C83"/>
    <mergeCell ref="B84:C84"/>
    <mergeCell ref="E85:F85"/>
    <mergeCell ref="E86:F86"/>
    <mergeCell ref="B65:C65"/>
    <mergeCell ref="B66:C66"/>
    <mergeCell ref="B60:C60"/>
    <mergeCell ref="B59:C59"/>
    <mergeCell ref="E57:H57"/>
    <mergeCell ref="E87:F87"/>
    <mergeCell ref="B87:C87"/>
    <mergeCell ref="B85:C85"/>
    <mergeCell ref="B86:C86"/>
    <mergeCell ref="E80:F80"/>
    <mergeCell ref="E81:F81"/>
    <mergeCell ref="E82:F82"/>
    <mergeCell ref="E83:F83"/>
    <mergeCell ref="B100:G100"/>
    <mergeCell ref="B99:G99"/>
    <mergeCell ref="E88:F88"/>
    <mergeCell ref="E89:F89"/>
    <mergeCell ref="E90:F90"/>
    <mergeCell ref="E91:F91"/>
    <mergeCell ref="E92:F92"/>
    <mergeCell ref="E93:F93"/>
    <mergeCell ref="E94:F94"/>
    <mergeCell ref="E97:F97"/>
    <mergeCell ref="E98:F98"/>
    <mergeCell ref="B94:C94"/>
    <mergeCell ref="B97:C97"/>
    <mergeCell ref="B98:C98"/>
    <mergeCell ref="B93:C93"/>
    <mergeCell ref="B92:C92"/>
    <mergeCell ref="B91:C91"/>
    <mergeCell ref="B88:C88"/>
    <mergeCell ref="B89:C89"/>
    <mergeCell ref="B90:C90"/>
    <mergeCell ref="B105:C105"/>
    <mergeCell ref="B106:C106"/>
    <mergeCell ref="B107:C107"/>
    <mergeCell ref="B108:C108"/>
    <mergeCell ref="B109:C109"/>
    <mergeCell ref="B110:C110"/>
    <mergeCell ref="B111:C111"/>
    <mergeCell ref="B113:C113"/>
    <mergeCell ref="B114:C114"/>
    <mergeCell ref="B112:C112"/>
    <mergeCell ref="B125:C125"/>
    <mergeCell ref="B126:C126"/>
    <mergeCell ref="B133:C133"/>
    <mergeCell ref="B127:C127"/>
    <mergeCell ref="B128:C128"/>
    <mergeCell ref="B129:C129"/>
    <mergeCell ref="B130:C130"/>
    <mergeCell ref="B131:C131"/>
    <mergeCell ref="B115:C115"/>
    <mergeCell ref="B116:C116"/>
    <mergeCell ref="B117:C117"/>
    <mergeCell ref="B119:C119"/>
    <mergeCell ref="B120:C120"/>
    <mergeCell ref="B121:C121"/>
    <mergeCell ref="B122:C122"/>
    <mergeCell ref="B123:C123"/>
    <mergeCell ref="B124:C124"/>
    <mergeCell ref="B118:C118"/>
    <mergeCell ref="B132:C132"/>
  </mergeCells>
  <conditionalFormatting sqref="G81 D39:E39 E66 G39 I39:J39 G66 J66">
    <cfRule type="cellIs" dxfId="17" priority="37" operator="equal">
      <formula>2</formula>
    </cfRule>
    <cfRule type="cellIs" dxfId="16" priority="38" operator="equal">
      <formula>1</formula>
    </cfRule>
  </conditionalFormatting>
  <conditionalFormatting sqref="F39">
    <cfRule type="cellIs" dxfId="15" priority="11" operator="equal">
      <formula>2</formula>
    </cfRule>
    <cfRule type="cellIs" dxfId="14" priority="12" operator="equal">
      <formula>1</formula>
    </cfRule>
  </conditionalFormatting>
  <conditionalFormatting sqref="H39">
    <cfRule type="cellIs" dxfId="13" priority="9" operator="equal">
      <formula>2</formula>
    </cfRule>
    <cfRule type="cellIs" dxfId="12" priority="10" operator="equal">
      <formula>1</formula>
    </cfRule>
  </conditionalFormatting>
  <conditionalFormatting sqref="F66">
    <cfRule type="cellIs" dxfId="11" priority="7" operator="equal">
      <formula>2</formula>
    </cfRule>
    <cfRule type="cellIs" dxfId="10" priority="8" operator="equal">
      <formula>1</formula>
    </cfRule>
  </conditionalFormatting>
  <conditionalFormatting sqref="I66">
    <cfRule type="cellIs" dxfId="9" priority="5" operator="equal">
      <formula>2</formula>
    </cfRule>
    <cfRule type="cellIs" dxfId="8" priority="6" operator="equal">
      <formula>1</formula>
    </cfRule>
  </conditionalFormatting>
  <conditionalFormatting sqref="H66">
    <cfRule type="cellIs" dxfId="7" priority="3" operator="equal">
      <formula>2</formula>
    </cfRule>
    <cfRule type="cellIs" dxfId="6" priority="4" operator="equal">
      <formula>1</formula>
    </cfRule>
  </conditionalFormatting>
  <conditionalFormatting sqref="D66">
    <cfRule type="cellIs" dxfId="5" priority="1" operator="equal">
      <formula>2</formula>
    </cfRule>
    <cfRule type="cellIs" dxfId="4" priority="2" operator="equal">
      <formula>1</formula>
    </cfRule>
  </conditionalFormatting>
  <hyperlinks>
    <hyperlink ref="E9" r:id="rId1" display="Board of Management " xr:uid="{00000000-0004-0000-0500-000000000000}"/>
    <hyperlink ref="E28" r:id="rId2" display="Board of Management " xr:uid="{00000000-0004-0000-0500-000001000000}"/>
    <hyperlink ref="E28:H28" r:id="rId3" display="Overview of Supervisory Board" xr:uid="{00000000-0004-0000-0500-000002000000}"/>
    <hyperlink ref="E57" r:id="rId4" display="Board of Management " xr:uid="{00000000-0004-0000-0500-000003000000}"/>
    <hyperlink ref="E57:H57" r:id="rId5" display="Overview of Supervisory Board" xr:uid="{00000000-0004-0000-0500-000004000000}"/>
    <hyperlink ref="E14" r:id="rId6" display="Board of Management " xr:uid="{00000000-0004-0000-0500-000005000000}"/>
    <hyperlink ref="E14:H14" r:id="rId7" display="Remuneration of Board of Management " xr:uid="{00000000-0004-0000-0500-000006000000}"/>
    <hyperlink ref="E98:F98" r:id="rId8" display="Yes - system is called SpeakUp" xr:uid="{4905C0FD-DF19-4BC6-B07C-9D8DE8E6720B}"/>
    <hyperlink ref="E9:H9" r:id="rId9" display="Overview of Board of Management " xr:uid="{2D31461D-6FC8-40C8-BDBC-BDCD88D9EC2E}"/>
    <hyperlink ref="E54" r:id="rId10" display="Board of Management " xr:uid="{0104A8E7-75B7-4102-A97E-F904BC8E7E11}"/>
    <hyperlink ref="E54:H54" r:id="rId11" display="Remuneration of Board of Management " xr:uid="{EBFDFA35-2499-4BB4-877D-7425D4CDF055}"/>
  </hyperlinks>
  <pageMargins left="0.70866141732283472" right="0.70866141732283472" top="0.78740157480314965" bottom="0.78740157480314965" header="0.31496062992125984" footer="0.31496062992125984"/>
  <pageSetup paperSize="9" scale="69" fitToHeight="0" orientation="landscape" r:id="rId12"/>
  <headerFooter>
    <oddFooter>&amp;C&amp;"Arial,Standard"&amp;A</oddFooter>
  </headerFooter>
  <rowBreaks count="4" manualBreakCount="4">
    <brk id="26" min="1" max="9" man="1"/>
    <brk id="55" min="1" max="9" man="1"/>
    <brk id="78" min="1" max="9" man="1"/>
    <brk id="103" min="1" max="9" man="1"/>
  </rowBreaks>
  <customProperties>
    <customPr name="_pios_id" r:id="rId13"/>
  </customProperties>
  <drawing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AC148"/>
  <sheetViews>
    <sheetView showGridLines="0" zoomScale="90" zoomScaleNormal="90" workbookViewId="0">
      <pane xSplit="2" ySplit="4" topLeftCell="C5" activePane="bottomRight" state="frozen"/>
      <selection pane="topRight" activeCell="C1" sqref="C1"/>
      <selection pane="bottomLeft" activeCell="A5" sqref="A5"/>
      <selection pane="bottomRight" activeCell="B75" sqref="B75:J75"/>
    </sheetView>
  </sheetViews>
  <sheetFormatPr baseColWidth="10" defaultColWidth="0" defaultRowHeight="14.25" zeroHeight="1" x14ac:dyDescent="0.25"/>
  <cols>
    <col min="1" max="1" width="5.85546875" style="18" customWidth="1"/>
    <col min="2" max="2" width="63.85546875" style="18" customWidth="1"/>
    <col min="3" max="3" width="4.5703125" style="18" bestFit="1" customWidth="1"/>
    <col min="4" max="8" width="15.85546875" style="18" customWidth="1"/>
    <col min="9" max="9" width="15.85546875" style="215" customWidth="1"/>
    <col min="10" max="10" width="23.85546875" style="18" customWidth="1"/>
    <col min="11" max="11" width="5.85546875" style="17" customWidth="1"/>
    <col min="12" max="29" width="20.85546875" style="18" hidden="1" customWidth="1"/>
    <col min="30" max="16384" width="11.42578125" style="18" hidden="1"/>
  </cols>
  <sheetData>
    <row r="1" spans="2:10" ht="50.1" customHeight="1" x14ac:dyDescent="0.25"/>
    <row r="2" spans="2:10" ht="45" customHeight="1" thickBot="1" x14ac:dyDescent="0.3">
      <c r="B2" s="8" t="s">
        <v>401</v>
      </c>
      <c r="C2" s="365"/>
      <c r="J2" s="17"/>
    </row>
    <row r="3" spans="2:10" ht="30.75" customHeight="1" thickBot="1" x14ac:dyDescent="0.3">
      <c r="B3" s="576" t="s">
        <v>402</v>
      </c>
      <c r="C3" s="604"/>
      <c r="D3" s="613"/>
      <c r="E3" s="614"/>
      <c r="F3" s="614"/>
      <c r="G3" s="614"/>
      <c r="H3" s="614"/>
      <c r="I3" s="614"/>
      <c r="J3" s="615"/>
    </row>
    <row r="4" spans="2:10" ht="20.100000000000001" customHeight="1" thickBot="1" x14ac:dyDescent="0.3">
      <c r="B4" s="146"/>
      <c r="C4" s="282" t="s">
        <v>25</v>
      </c>
      <c r="D4" s="25" t="s">
        <v>26</v>
      </c>
      <c r="E4" s="195">
        <v>2019</v>
      </c>
      <c r="F4" s="195">
        <v>2020</v>
      </c>
      <c r="G4" s="195">
        <v>2021</v>
      </c>
      <c r="H4" s="195">
        <v>2022</v>
      </c>
      <c r="I4" s="195">
        <v>2023</v>
      </c>
      <c r="J4" s="26" t="s">
        <v>27</v>
      </c>
    </row>
    <row r="5" spans="2:10" s="64" customFormat="1" ht="15.75" x14ac:dyDescent="0.25">
      <c r="B5" s="147" t="s">
        <v>403</v>
      </c>
      <c r="C5" s="375"/>
      <c r="D5" s="9"/>
      <c r="E5" s="9"/>
      <c r="F5" s="9"/>
      <c r="G5" s="9"/>
      <c r="H5" s="9"/>
      <c r="I5" s="145"/>
      <c r="J5" s="198"/>
    </row>
    <row r="6" spans="2:10" x14ac:dyDescent="0.25">
      <c r="B6" s="36" t="s">
        <v>404</v>
      </c>
      <c r="C6" s="36"/>
      <c r="D6" s="49" t="s">
        <v>176</v>
      </c>
      <c r="E6" s="38">
        <v>19.600000000000001</v>
      </c>
      <c r="F6" s="38">
        <v>19.600000000000001</v>
      </c>
      <c r="G6" s="150">
        <v>19.7</v>
      </c>
      <c r="H6" s="150">
        <v>20.5</v>
      </c>
      <c r="I6" s="150">
        <v>21.5</v>
      </c>
      <c r="J6" s="199" t="s">
        <v>33</v>
      </c>
    </row>
    <row r="7" spans="2:10" x14ac:dyDescent="0.25">
      <c r="B7" s="36" t="s">
        <v>405</v>
      </c>
      <c r="C7" s="36" t="s">
        <v>29</v>
      </c>
      <c r="D7" s="49" t="s">
        <v>127</v>
      </c>
      <c r="E7" s="38">
        <v>0</v>
      </c>
      <c r="F7" s="38">
        <v>1</v>
      </c>
      <c r="G7" s="150">
        <v>1</v>
      </c>
      <c r="H7" s="150">
        <v>0</v>
      </c>
      <c r="I7" s="150">
        <v>1</v>
      </c>
      <c r="J7" s="196"/>
    </row>
    <row r="8" spans="2:10" x14ac:dyDescent="0.25">
      <c r="B8" s="36" t="s">
        <v>406</v>
      </c>
      <c r="C8" s="36"/>
      <c r="D8" s="49" t="s">
        <v>176</v>
      </c>
      <c r="E8" s="38">
        <v>20.9</v>
      </c>
      <c r="F8" s="38">
        <v>16.7</v>
      </c>
      <c r="G8" s="150">
        <v>18.2</v>
      </c>
      <c r="H8" s="150">
        <v>22.5</v>
      </c>
      <c r="I8" s="150">
        <v>23.1</v>
      </c>
      <c r="J8" s="196" t="s">
        <v>407</v>
      </c>
    </row>
    <row r="9" spans="2:10" x14ac:dyDescent="0.25">
      <c r="B9" s="36" t="s">
        <v>408</v>
      </c>
      <c r="C9" s="36"/>
      <c r="D9" s="49" t="s">
        <v>176</v>
      </c>
      <c r="E9" s="38">
        <v>25.1</v>
      </c>
      <c r="F9" s="38">
        <v>23.4</v>
      </c>
      <c r="G9" s="150">
        <v>25.7</v>
      </c>
      <c r="H9" s="150">
        <v>24.8</v>
      </c>
      <c r="I9" s="150">
        <v>28.4</v>
      </c>
      <c r="J9" s="196" t="s">
        <v>409</v>
      </c>
    </row>
    <row r="10" spans="2:10" x14ac:dyDescent="0.25">
      <c r="B10" s="36" t="s">
        <v>410</v>
      </c>
      <c r="C10" s="36"/>
      <c r="D10" s="49" t="s">
        <v>176</v>
      </c>
      <c r="E10" s="38">
        <v>22.6</v>
      </c>
      <c r="F10" s="38">
        <v>23.1</v>
      </c>
      <c r="G10" s="128">
        <v>24</v>
      </c>
      <c r="H10" s="150">
        <v>25.2</v>
      </c>
      <c r="I10" s="150">
        <v>26.1</v>
      </c>
      <c r="J10" s="196" t="s">
        <v>411</v>
      </c>
    </row>
    <row r="11" spans="2:10" x14ac:dyDescent="0.25">
      <c r="B11" s="36" t="s">
        <v>412</v>
      </c>
      <c r="C11" s="36"/>
      <c r="D11" s="49" t="s">
        <v>176</v>
      </c>
      <c r="E11" s="150" t="s">
        <v>33</v>
      </c>
      <c r="F11" s="150">
        <v>25.8</v>
      </c>
      <c r="G11" s="150">
        <v>26.8</v>
      </c>
      <c r="H11" s="150">
        <v>28.1</v>
      </c>
      <c r="I11" s="150">
        <v>29</v>
      </c>
      <c r="J11" s="199" t="s">
        <v>33</v>
      </c>
    </row>
    <row r="12" spans="2:10" x14ac:dyDescent="0.25">
      <c r="B12" s="36" t="s">
        <v>413</v>
      </c>
      <c r="C12" s="36"/>
      <c r="D12" s="49" t="s">
        <v>176</v>
      </c>
      <c r="E12" s="150" t="s">
        <v>33</v>
      </c>
      <c r="F12" s="150">
        <v>22.2</v>
      </c>
      <c r="G12" s="150">
        <v>24.4</v>
      </c>
      <c r="H12" s="150">
        <v>24.7</v>
      </c>
      <c r="I12" s="150">
        <v>27.5</v>
      </c>
      <c r="J12" s="199" t="s">
        <v>33</v>
      </c>
    </row>
    <row r="13" spans="2:10" x14ac:dyDescent="0.25">
      <c r="B13" s="36" t="s">
        <v>414</v>
      </c>
      <c r="C13" s="36"/>
      <c r="D13" s="49" t="s">
        <v>176</v>
      </c>
      <c r="E13" s="150" t="s">
        <v>33</v>
      </c>
      <c r="F13" s="150">
        <v>19.100000000000001</v>
      </c>
      <c r="G13" s="150">
        <v>20.2</v>
      </c>
      <c r="H13" s="150">
        <v>21.3</v>
      </c>
      <c r="I13" s="150">
        <v>24.1</v>
      </c>
      <c r="J13" s="199" t="s">
        <v>33</v>
      </c>
    </row>
    <row r="14" spans="2:10" x14ac:dyDescent="0.25">
      <c r="B14" s="152" t="s">
        <v>415</v>
      </c>
      <c r="C14" s="152"/>
      <c r="D14" s="153" t="s">
        <v>176</v>
      </c>
      <c r="E14" s="135" t="s">
        <v>33</v>
      </c>
      <c r="F14" s="135">
        <v>12.7</v>
      </c>
      <c r="G14" s="135">
        <v>12.9</v>
      </c>
      <c r="H14" s="135">
        <v>13.2</v>
      </c>
      <c r="I14" s="135">
        <v>13.9</v>
      </c>
      <c r="J14" s="200" t="s">
        <v>33</v>
      </c>
    </row>
    <row r="15" spans="2:10" ht="15.75" x14ac:dyDescent="0.25">
      <c r="B15" s="154" t="s">
        <v>416</v>
      </c>
      <c r="C15" s="376"/>
      <c r="D15" s="616"/>
      <c r="E15" s="616"/>
      <c r="F15" s="616"/>
      <c r="G15" s="616"/>
      <c r="H15" s="616"/>
      <c r="I15" s="616"/>
      <c r="J15" s="617"/>
    </row>
    <row r="16" spans="2:10" x14ac:dyDescent="0.25">
      <c r="B16" s="155" t="s">
        <v>417</v>
      </c>
      <c r="C16" s="155"/>
      <c r="D16" s="156" t="s">
        <v>176</v>
      </c>
      <c r="E16" s="430">
        <v>31</v>
      </c>
      <c r="F16" s="430">
        <v>30</v>
      </c>
      <c r="G16" s="430">
        <v>25</v>
      </c>
      <c r="H16" s="430">
        <v>28</v>
      </c>
      <c r="I16" s="430">
        <v>33</v>
      </c>
      <c r="J16" s="200" t="s">
        <v>33</v>
      </c>
    </row>
    <row r="17" spans="2:10" x14ac:dyDescent="0.25">
      <c r="B17" s="12" t="s">
        <v>418</v>
      </c>
      <c r="C17" s="12"/>
      <c r="D17" s="49" t="s">
        <v>176</v>
      </c>
      <c r="E17" s="150">
        <v>49</v>
      </c>
      <c r="F17" s="150">
        <v>61</v>
      </c>
      <c r="G17" s="150">
        <v>60</v>
      </c>
      <c r="H17" s="150">
        <v>55</v>
      </c>
      <c r="I17" s="150">
        <v>56</v>
      </c>
      <c r="J17" s="200" t="s">
        <v>33</v>
      </c>
    </row>
    <row r="18" spans="2:10" ht="15.75" x14ac:dyDescent="0.25">
      <c r="B18" s="157" t="s">
        <v>419</v>
      </c>
      <c r="C18" s="140"/>
      <c r="D18" s="534"/>
      <c r="E18" s="534"/>
      <c r="F18" s="534"/>
      <c r="G18" s="534"/>
      <c r="H18" s="534"/>
      <c r="I18" s="534"/>
      <c r="J18" s="535"/>
    </row>
    <row r="19" spans="2:10" x14ac:dyDescent="0.25">
      <c r="B19" s="158" t="s">
        <v>420</v>
      </c>
      <c r="C19" s="158"/>
      <c r="D19" s="159" t="s">
        <v>176</v>
      </c>
      <c r="E19" s="160">
        <v>5.9</v>
      </c>
      <c r="F19" s="160">
        <v>6.2</v>
      </c>
      <c r="G19" s="160">
        <v>6.2</v>
      </c>
      <c r="H19" s="160">
        <v>6.8</v>
      </c>
      <c r="I19" s="160">
        <v>6.8</v>
      </c>
      <c r="J19" s="201"/>
    </row>
    <row r="20" spans="2:10" ht="15.75" x14ac:dyDescent="0.25">
      <c r="B20" s="157" t="s">
        <v>421</v>
      </c>
      <c r="C20" s="140"/>
      <c r="D20" s="607"/>
      <c r="E20" s="607"/>
      <c r="F20" s="607"/>
      <c r="G20" s="607"/>
      <c r="H20" s="607"/>
      <c r="I20" s="607"/>
      <c r="J20" s="608"/>
    </row>
    <row r="21" spans="2:10" x14ac:dyDescent="0.25">
      <c r="B21" s="36" t="s">
        <v>422</v>
      </c>
      <c r="C21" s="36" t="s">
        <v>29</v>
      </c>
      <c r="D21" s="49" t="s">
        <v>176</v>
      </c>
      <c r="E21" s="150" t="s">
        <v>33</v>
      </c>
      <c r="F21" s="150" t="s">
        <v>423</v>
      </c>
      <c r="G21" s="150" t="s">
        <v>424</v>
      </c>
      <c r="H21" s="150" t="s">
        <v>425</v>
      </c>
      <c r="I21" s="150" t="s">
        <v>426</v>
      </c>
      <c r="J21" s="196" t="s">
        <v>33</v>
      </c>
    </row>
    <row r="22" spans="2:10" x14ac:dyDescent="0.25">
      <c r="B22" s="161" t="s">
        <v>427</v>
      </c>
      <c r="C22" s="36" t="s">
        <v>29</v>
      </c>
      <c r="D22" s="49" t="s">
        <v>176</v>
      </c>
      <c r="E22" s="150" t="s">
        <v>33</v>
      </c>
      <c r="F22" s="150" t="s">
        <v>33</v>
      </c>
      <c r="G22" s="150" t="s">
        <v>33</v>
      </c>
      <c r="H22" s="150" t="s">
        <v>33</v>
      </c>
      <c r="I22" s="150" t="s">
        <v>33</v>
      </c>
      <c r="J22" s="196" t="s">
        <v>33</v>
      </c>
    </row>
    <row r="23" spans="2:10" x14ac:dyDescent="0.25">
      <c r="B23" s="161" t="s">
        <v>428</v>
      </c>
      <c r="C23" s="36" t="s">
        <v>29</v>
      </c>
      <c r="D23" s="49" t="s">
        <v>176</v>
      </c>
      <c r="E23" s="150" t="s">
        <v>33</v>
      </c>
      <c r="F23" s="150" t="s">
        <v>33</v>
      </c>
      <c r="G23" s="150" t="s">
        <v>429</v>
      </c>
      <c r="H23" s="150" t="s">
        <v>430</v>
      </c>
      <c r="I23" s="150" t="s">
        <v>33</v>
      </c>
      <c r="J23" s="196" t="s">
        <v>33</v>
      </c>
    </row>
    <row r="24" spans="2:10" x14ac:dyDescent="0.25">
      <c r="B24" s="161" t="s">
        <v>431</v>
      </c>
      <c r="C24" s="36" t="s">
        <v>29</v>
      </c>
      <c r="D24" s="49" t="s">
        <v>176</v>
      </c>
      <c r="E24" s="150" t="s">
        <v>33</v>
      </c>
      <c r="F24" s="150" t="s">
        <v>432</v>
      </c>
      <c r="G24" s="150" t="s">
        <v>433</v>
      </c>
      <c r="H24" s="150" t="s">
        <v>434</v>
      </c>
      <c r="I24" s="150" t="s">
        <v>435</v>
      </c>
      <c r="J24" s="196" t="s">
        <v>33</v>
      </c>
    </row>
    <row r="25" spans="2:10" x14ac:dyDescent="0.25">
      <c r="B25" s="161" t="s">
        <v>436</v>
      </c>
      <c r="C25" s="36" t="s">
        <v>29</v>
      </c>
      <c r="D25" s="49" t="s">
        <v>176</v>
      </c>
      <c r="E25" s="150" t="s">
        <v>33</v>
      </c>
      <c r="F25" s="150" t="s">
        <v>437</v>
      </c>
      <c r="G25" s="150" t="s">
        <v>438</v>
      </c>
      <c r="H25" s="150" t="s">
        <v>439</v>
      </c>
      <c r="I25" s="150" t="s">
        <v>440</v>
      </c>
      <c r="J25" s="196" t="s">
        <v>33</v>
      </c>
    </row>
    <row r="26" spans="2:10" x14ac:dyDescent="0.25">
      <c r="B26" s="36" t="s">
        <v>441</v>
      </c>
      <c r="C26" s="36" t="s">
        <v>29</v>
      </c>
      <c r="D26" s="49" t="s">
        <v>176</v>
      </c>
      <c r="E26" s="150" t="s">
        <v>33</v>
      </c>
      <c r="F26" s="150" t="s">
        <v>429</v>
      </c>
      <c r="G26" s="150" t="s">
        <v>442</v>
      </c>
      <c r="H26" s="150" t="s">
        <v>443</v>
      </c>
      <c r="I26" s="150" t="s">
        <v>444</v>
      </c>
      <c r="J26" s="196" t="s">
        <v>33</v>
      </c>
    </row>
    <row r="27" spans="2:10" x14ac:dyDescent="0.25">
      <c r="B27" s="161" t="s">
        <v>427</v>
      </c>
      <c r="C27" s="36" t="s">
        <v>29</v>
      </c>
      <c r="D27" s="49" t="s">
        <v>176</v>
      </c>
      <c r="E27" s="150" t="s">
        <v>33</v>
      </c>
      <c r="F27" s="150" t="s">
        <v>33</v>
      </c>
      <c r="G27" s="150" t="s">
        <v>33</v>
      </c>
      <c r="H27" s="150" t="s">
        <v>445</v>
      </c>
      <c r="I27" s="150" t="s">
        <v>446</v>
      </c>
      <c r="J27" s="196" t="s">
        <v>33</v>
      </c>
    </row>
    <row r="28" spans="2:10" x14ac:dyDescent="0.25">
      <c r="B28" s="161" t="s">
        <v>428</v>
      </c>
      <c r="C28" s="36" t="s">
        <v>29</v>
      </c>
      <c r="D28" s="49" t="s">
        <v>176</v>
      </c>
      <c r="E28" s="150" t="s">
        <v>33</v>
      </c>
      <c r="F28" s="150" t="s">
        <v>447</v>
      </c>
      <c r="G28" s="150" t="s">
        <v>448</v>
      </c>
      <c r="H28" s="150" t="s">
        <v>449</v>
      </c>
      <c r="I28" s="150" t="s">
        <v>449</v>
      </c>
      <c r="J28" s="196" t="s">
        <v>33</v>
      </c>
    </row>
    <row r="29" spans="2:10" x14ac:dyDescent="0.25">
      <c r="B29" s="161" t="s">
        <v>431</v>
      </c>
      <c r="C29" s="36" t="s">
        <v>29</v>
      </c>
      <c r="D29" s="49" t="s">
        <v>176</v>
      </c>
      <c r="E29" s="150" t="s">
        <v>33</v>
      </c>
      <c r="F29" s="150" t="s">
        <v>450</v>
      </c>
      <c r="G29" s="150" t="s">
        <v>451</v>
      </c>
      <c r="H29" s="150" t="s">
        <v>452</v>
      </c>
      <c r="I29" s="150" t="s">
        <v>453</v>
      </c>
      <c r="J29" s="196" t="s">
        <v>33</v>
      </c>
    </row>
    <row r="30" spans="2:10" x14ac:dyDescent="0.25">
      <c r="B30" s="161" t="s">
        <v>436</v>
      </c>
      <c r="C30" s="36" t="s">
        <v>29</v>
      </c>
      <c r="D30" s="49" t="s">
        <v>176</v>
      </c>
      <c r="E30" s="150" t="s">
        <v>33</v>
      </c>
      <c r="F30" s="150" t="s">
        <v>454</v>
      </c>
      <c r="G30" s="150" t="s">
        <v>448</v>
      </c>
      <c r="H30" s="150" t="s">
        <v>455</v>
      </c>
      <c r="I30" s="150" t="s">
        <v>456</v>
      </c>
      <c r="J30" s="196" t="s">
        <v>33</v>
      </c>
    </row>
    <row r="31" spans="2:10" x14ac:dyDescent="0.25">
      <c r="B31" s="36" t="s">
        <v>457</v>
      </c>
      <c r="C31" s="36" t="s">
        <v>29</v>
      </c>
      <c r="D31" s="49" t="s">
        <v>176</v>
      </c>
      <c r="E31" s="150" t="s">
        <v>33</v>
      </c>
      <c r="F31" s="150" t="s">
        <v>33</v>
      </c>
      <c r="G31" s="150" t="s">
        <v>458</v>
      </c>
      <c r="H31" s="150" t="s">
        <v>459</v>
      </c>
      <c r="I31" s="150" t="s">
        <v>460</v>
      </c>
      <c r="J31" s="196" t="s">
        <v>33</v>
      </c>
    </row>
    <row r="32" spans="2:10" x14ac:dyDescent="0.25">
      <c r="B32" s="161" t="s">
        <v>427</v>
      </c>
      <c r="C32" s="36" t="s">
        <v>29</v>
      </c>
      <c r="D32" s="49" t="s">
        <v>176</v>
      </c>
      <c r="E32" s="150" t="s">
        <v>33</v>
      </c>
      <c r="F32" s="150" t="s">
        <v>33</v>
      </c>
      <c r="G32" s="150" t="s">
        <v>461</v>
      </c>
      <c r="H32" s="349" t="s">
        <v>462</v>
      </c>
      <c r="I32" s="349" t="s">
        <v>462</v>
      </c>
      <c r="J32" s="196" t="s">
        <v>33</v>
      </c>
    </row>
    <row r="33" spans="2:10" x14ac:dyDescent="0.25">
      <c r="B33" s="161" t="s">
        <v>428</v>
      </c>
      <c r="C33" s="36" t="s">
        <v>29</v>
      </c>
      <c r="D33" s="49" t="s">
        <v>176</v>
      </c>
      <c r="E33" s="150" t="s">
        <v>33</v>
      </c>
      <c r="F33" s="150" t="s">
        <v>33</v>
      </c>
      <c r="G33" s="150" t="s">
        <v>463</v>
      </c>
      <c r="H33" s="150" t="s">
        <v>464</v>
      </c>
      <c r="I33" s="150" t="s">
        <v>439</v>
      </c>
      <c r="J33" s="196" t="s">
        <v>33</v>
      </c>
    </row>
    <row r="34" spans="2:10" x14ac:dyDescent="0.25">
      <c r="B34" s="161" t="s">
        <v>431</v>
      </c>
      <c r="C34" s="36" t="s">
        <v>29</v>
      </c>
      <c r="D34" s="49" t="s">
        <v>176</v>
      </c>
      <c r="E34" s="150" t="s">
        <v>33</v>
      </c>
      <c r="F34" s="150" t="s">
        <v>33</v>
      </c>
      <c r="G34" s="150" t="s">
        <v>447</v>
      </c>
      <c r="H34" s="150" t="s">
        <v>465</v>
      </c>
      <c r="I34" s="150" t="s">
        <v>466</v>
      </c>
      <c r="J34" s="196" t="s">
        <v>33</v>
      </c>
    </row>
    <row r="35" spans="2:10" x14ac:dyDescent="0.25">
      <c r="B35" s="161" t="s">
        <v>436</v>
      </c>
      <c r="C35" s="36" t="s">
        <v>29</v>
      </c>
      <c r="D35" s="49" t="s">
        <v>176</v>
      </c>
      <c r="E35" s="150" t="s">
        <v>33</v>
      </c>
      <c r="F35" s="150" t="s">
        <v>33</v>
      </c>
      <c r="G35" s="150" t="s">
        <v>448</v>
      </c>
      <c r="H35" s="150" t="s">
        <v>467</v>
      </c>
      <c r="I35" s="150" t="s">
        <v>468</v>
      </c>
      <c r="J35" s="196" t="s">
        <v>33</v>
      </c>
    </row>
    <row r="36" spans="2:10" x14ac:dyDescent="0.25">
      <c r="B36" s="182" t="s">
        <v>469</v>
      </c>
      <c r="C36" s="36" t="s">
        <v>29</v>
      </c>
      <c r="D36" s="49" t="s">
        <v>176</v>
      </c>
      <c r="E36" s="150"/>
      <c r="F36" s="150" t="s">
        <v>442</v>
      </c>
      <c r="G36" s="150" t="s">
        <v>470</v>
      </c>
      <c r="H36" s="150" t="s">
        <v>471</v>
      </c>
      <c r="I36" s="150" t="s">
        <v>472</v>
      </c>
      <c r="J36" s="196"/>
    </row>
    <row r="37" spans="2:10" x14ac:dyDescent="0.25">
      <c r="B37" s="161" t="s">
        <v>427</v>
      </c>
      <c r="C37" s="36" t="s">
        <v>29</v>
      </c>
      <c r="D37" s="49" t="s">
        <v>176</v>
      </c>
      <c r="E37" s="150"/>
      <c r="F37" s="150" t="s">
        <v>451</v>
      </c>
      <c r="G37" s="150" t="s">
        <v>461</v>
      </c>
      <c r="H37" s="150" t="s">
        <v>445</v>
      </c>
      <c r="I37" s="150" t="s">
        <v>446</v>
      </c>
      <c r="J37" s="196"/>
    </row>
    <row r="38" spans="2:10" x14ac:dyDescent="0.25">
      <c r="B38" s="161" t="s">
        <v>428</v>
      </c>
      <c r="C38" s="36" t="s">
        <v>29</v>
      </c>
      <c r="D38" s="49" t="s">
        <v>176</v>
      </c>
      <c r="E38" s="150"/>
      <c r="F38" s="150" t="s">
        <v>448</v>
      </c>
      <c r="G38" s="150" t="s">
        <v>473</v>
      </c>
      <c r="H38" s="150" t="s">
        <v>474</v>
      </c>
      <c r="I38" s="150" t="s">
        <v>449</v>
      </c>
      <c r="J38" s="196"/>
    </row>
    <row r="39" spans="2:10" x14ac:dyDescent="0.25">
      <c r="B39" s="161" t="s">
        <v>431</v>
      </c>
      <c r="C39" s="36" t="s">
        <v>29</v>
      </c>
      <c r="D39" s="49" t="s">
        <v>176</v>
      </c>
      <c r="E39" s="150"/>
      <c r="F39" s="150" t="s">
        <v>463</v>
      </c>
      <c r="G39" s="150" t="s">
        <v>463</v>
      </c>
      <c r="H39" s="150" t="s">
        <v>475</v>
      </c>
      <c r="I39" s="150" t="s">
        <v>476</v>
      </c>
      <c r="J39" s="196"/>
    </row>
    <row r="40" spans="2:10" x14ac:dyDescent="0.25">
      <c r="B40" s="161" t="s">
        <v>436</v>
      </c>
      <c r="C40" s="36" t="s">
        <v>29</v>
      </c>
      <c r="D40" s="49" t="s">
        <v>176</v>
      </c>
      <c r="E40" s="150"/>
      <c r="F40" s="150" t="s">
        <v>463</v>
      </c>
      <c r="G40" s="150" t="s">
        <v>448</v>
      </c>
      <c r="H40" s="150" t="s">
        <v>477</v>
      </c>
      <c r="I40" s="150" t="s">
        <v>478</v>
      </c>
      <c r="J40" s="196"/>
    </row>
    <row r="41" spans="2:10" x14ac:dyDescent="0.25">
      <c r="B41" s="36" t="s">
        <v>479</v>
      </c>
      <c r="C41" s="36" t="s">
        <v>29</v>
      </c>
      <c r="D41" s="49" t="s">
        <v>176</v>
      </c>
      <c r="E41" s="150" t="s">
        <v>33</v>
      </c>
      <c r="F41" s="150" t="s">
        <v>480</v>
      </c>
      <c r="G41" s="150" t="s">
        <v>481</v>
      </c>
      <c r="H41" s="150" t="s">
        <v>482</v>
      </c>
      <c r="I41" s="150" t="s">
        <v>483</v>
      </c>
      <c r="J41" s="196" t="s">
        <v>33</v>
      </c>
    </row>
    <row r="42" spans="2:10" x14ac:dyDescent="0.25">
      <c r="B42" s="161" t="s">
        <v>427</v>
      </c>
      <c r="C42" s="36" t="s">
        <v>29</v>
      </c>
      <c r="D42" s="49" t="s">
        <v>176</v>
      </c>
      <c r="E42" s="150" t="s">
        <v>33</v>
      </c>
      <c r="F42" s="150" t="s">
        <v>465</v>
      </c>
      <c r="G42" s="150" t="s">
        <v>454</v>
      </c>
      <c r="H42" s="150" t="s">
        <v>484</v>
      </c>
      <c r="I42" s="150" t="s">
        <v>423</v>
      </c>
      <c r="J42" s="196" t="s">
        <v>33</v>
      </c>
    </row>
    <row r="43" spans="2:10" x14ac:dyDescent="0.25">
      <c r="B43" s="161" t="s">
        <v>428</v>
      </c>
      <c r="C43" s="36" t="s">
        <v>29</v>
      </c>
      <c r="D43" s="49" t="s">
        <v>176</v>
      </c>
      <c r="E43" s="150" t="s">
        <v>33</v>
      </c>
      <c r="F43" s="150" t="s">
        <v>485</v>
      </c>
      <c r="G43" s="150" t="s">
        <v>486</v>
      </c>
      <c r="H43" s="150" t="s">
        <v>487</v>
      </c>
      <c r="I43" s="150" t="s">
        <v>488</v>
      </c>
      <c r="J43" s="196" t="s">
        <v>33</v>
      </c>
    </row>
    <row r="44" spans="2:10" x14ac:dyDescent="0.25">
      <c r="B44" s="161" t="s">
        <v>431</v>
      </c>
      <c r="C44" s="36" t="s">
        <v>29</v>
      </c>
      <c r="D44" s="49" t="s">
        <v>176</v>
      </c>
      <c r="E44" s="150" t="s">
        <v>33</v>
      </c>
      <c r="F44" s="150" t="s">
        <v>489</v>
      </c>
      <c r="G44" s="150" t="s">
        <v>490</v>
      </c>
      <c r="H44" s="150" t="s">
        <v>491</v>
      </c>
      <c r="I44" s="150" t="s">
        <v>492</v>
      </c>
      <c r="J44" s="196" t="s">
        <v>33</v>
      </c>
    </row>
    <row r="45" spans="2:10" ht="15" thickBot="1" x14ac:dyDescent="0.3">
      <c r="B45" s="162" t="s">
        <v>436</v>
      </c>
      <c r="C45" s="36" t="s">
        <v>29</v>
      </c>
      <c r="D45" s="50" t="s">
        <v>176</v>
      </c>
      <c r="E45" s="151" t="s">
        <v>33</v>
      </c>
      <c r="F45" s="151" t="s">
        <v>493</v>
      </c>
      <c r="G45" s="151" t="s">
        <v>494</v>
      </c>
      <c r="H45" s="151" t="s">
        <v>495</v>
      </c>
      <c r="I45" s="151" t="s">
        <v>496</v>
      </c>
      <c r="J45" s="197" t="s">
        <v>33</v>
      </c>
    </row>
    <row r="46" spans="2:10" x14ac:dyDescent="0.25">
      <c r="B46" s="53"/>
      <c r="C46" s="53"/>
      <c r="D46" s="30"/>
      <c r="E46" s="30"/>
      <c r="F46" s="30"/>
      <c r="G46" s="30"/>
      <c r="H46" s="30"/>
      <c r="I46" s="75"/>
      <c r="J46" s="9"/>
    </row>
    <row r="47" spans="2:10" ht="15" thickBot="1" x14ac:dyDescent="0.3">
      <c r="B47" s="53"/>
      <c r="C47" s="53"/>
      <c r="D47" s="30"/>
      <c r="E47" s="30"/>
      <c r="F47" s="30"/>
      <c r="G47" s="30"/>
      <c r="H47" s="30"/>
      <c r="I47" s="75"/>
      <c r="J47" s="9"/>
    </row>
    <row r="48" spans="2:10" ht="18.75" thickBot="1" x14ac:dyDescent="0.3">
      <c r="B48" s="576" t="s">
        <v>497</v>
      </c>
      <c r="C48" s="604"/>
      <c r="D48" s="610"/>
      <c r="E48" s="611"/>
      <c r="F48" s="611"/>
      <c r="G48" s="611"/>
      <c r="H48" s="611"/>
      <c r="I48" s="611"/>
      <c r="J48" s="612"/>
    </row>
    <row r="49" spans="2:10" ht="20.100000000000001" customHeight="1" thickBot="1" x14ac:dyDescent="0.3">
      <c r="B49" s="23"/>
      <c r="C49" s="282" t="s">
        <v>25</v>
      </c>
      <c r="D49" s="25" t="s">
        <v>26</v>
      </c>
      <c r="E49" s="195">
        <v>2019</v>
      </c>
      <c r="F49" s="195">
        <v>2020</v>
      </c>
      <c r="G49" s="195">
        <v>2021</v>
      </c>
      <c r="H49" s="195">
        <v>2022</v>
      </c>
      <c r="I49" s="195">
        <v>2023</v>
      </c>
      <c r="J49" s="26" t="s">
        <v>27</v>
      </c>
    </row>
    <row r="50" spans="2:10" s="64" customFormat="1" ht="15.75" x14ac:dyDescent="0.25">
      <c r="B50" s="147" t="s">
        <v>498</v>
      </c>
      <c r="C50" s="372"/>
      <c r="D50" s="130"/>
      <c r="E50" s="9"/>
      <c r="F50" s="9"/>
      <c r="G50" s="9"/>
      <c r="H50" s="145"/>
      <c r="I50" s="145"/>
      <c r="J50" s="203"/>
    </row>
    <row r="51" spans="2:10" x14ac:dyDescent="0.25">
      <c r="B51" s="20" t="s">
        <v>499</v>
      </c>
      <c r="C51" s="20"/>
      <c r="D51" s="32"/>
      <c r="E51" s="22">
        <v>15258</v>
      </c>
      <c r="F51" s="323">
        <v>14531</v>
      </c>
      <c r="G51" s="323">
        <v>14636</v>
      </c>
      <c r="H51" s="323">
        <v>14945</v>
      </c>
      <c r="I51" s="323">
        <v>12643</v>
      </c>
      <c r="J51" s="202" t="s">
        <v>33</v>
      </c>
    </row>
    <row r="52" spans="2:10" x14ac:dyDescent="0.25">
      <c r="B52" s="20" t="s">
        <v>500</v>
      </c>
      <c r="C52" s="20"/>
      <c r="D52" s="32" t="s">
        <v>176</v>
      </c>
      <c r="E52" s="39">
        <v>93</v>
      </c>
      <c r="F52" s="128">
        <v>93.3</v>
      </c>
      <c r="G52" s="128">
        <f>14866/15891*100</f>
        <v>93.549808067459566</v>
      </c>
      <c r="H52" s="128">
        <v>93.5</v>
      </c>
      <c r="I52" s="128">
        <v>92.81</v>
      </c>
      <c r="J52" s="202" t="s">
        <v>33</v>
      </c>
    </row>
    <row r="53" spans="2:10" x14ac:dyDescent="0.25">
      <c r="B53" s="20" t="s">
        <v>501</v>
      </c>
      <c r="C53" s="20"/>
      <c r="D53" s="32" t="s">
        <v>176</v>
      </c>
      <c r="E53" s="39">
        <v>7</v>
      </c>
      <c r="F53" s="128">
        <v>6.7</v>
      </c>
      <c r="G53" s="128">
        <f>1025/15891*100</f>
        <v>6.4501919325404318</v>
      </c>
      <c r="H53" s="128">
        <v>6.5</v>
      </c>
      <c r="I53" s="128">
        <v>7.19</v>
      </c>
      <c r="J53" s="202" t="s">
        <v>33</v>
      </c>
    </row>
    <row r="54" spans="2:10" s="64" customFormat="1" ht="15.75" x14ac:dyDescent="0.25">
      <c r="B54" s="147" t="s">
        <v>502</v>
      </c>
      <c r="C54" s="372"/>
      <c r="D54" s="606"/>
      <c r="E54" s="607"/>
      <c r="F54" s="607"/>
      <c r="G54" s="607"/>
      <c r="H54" s="607"/>
      <c r="I54" s="607"/>
      <c r="J54" s="608"/>
    </row>
    <row r="55" spans="2:10" x14ac:dyDescent="0.25">
      <c r="B55" s="20" t="s">
        <v>503</v>
      </c>
      <c r="C55" s="20"/>
      <c r="D55" s="32" t="s">
        <v>176</v>
      </c>
      <c r="E55" s="150" t="s">
        <v>33</v>
      </c>
      <c r="F55" s="128">
        <v>52.3</v>
      </c>
      <c r="G55" s="128">
        <v>49.9</v>
      </c>
      <c r="H55" s="128">
        <v>47.7</v>
      </c>
      <c r="I55" s="128">
        <v>51.3</v>
      </c>
      <c r="J55" s="202" t="s">
        <v>33</v>
      </c>
    </row>
    <row r="56" spans="2:10" x14ac:dyDescent="0.25">
      <c r="B56" s="20" t="s">
        <v>504</v>
      </c>
      <c r="C56" s="20"/>
      <c r="D56" s="32" t="s">
        <v>176</v>
      </c>
      <c r="E56" s="150" t="s">
        <v>33</v>
      </c>
      <c r="F56" s="128">
        <v>10.199999999999999</v>
      </c>
      <c r="G56" s="128">
        <v>11.6</v>
      </c>
      <c r="H56" s="128">
        <v>12.8</v>
      </c>
      <c r="I56" s="128">
        <v>14.1</v>
      </c>
      <c r="J56" s="202" t="s">
        <v>33</v>
      </c>
    </row>
    <row r="57" spans="2:10" x14ac:dyDescent="0.25">
      <c r="B57" s="20" t="s">
        <v>505</v>
      </c>
      <c r="C57" s="20"/>
      <c r="D57" s="32" t="s">
        <v>176</v>
      </c>
      <c r="E57" s="150" t="s">
        <v>33</v>
      </c>
      <c r="F57" s="128">
        <v>5.9</v>
      </c>
      <c r="G57" s="128">
        <v>5.6</v>
      </c>
      <c r="H57" s="128">
        <v>5.7</v>
      </c>
      <c r="I57" s="128">
        <v>6.3</v>
      </c>
      <c r="J57" s="202" t="s">
        <v>33</v>
      </c>
    </row>
    <row r="58" spans="2:10" x14ac:dyDescent="0.25">
      <c r="B58" s="20" t="s">
        <v>506</v>
      </c>
      <c r="C58" s="20"/>
      <c r="D58" s="32" t="s">
        <v>176</v>
      </c>
      <c r="E58" s="150" t="s">
        <v>33</v>
      </c>
      <c r="F58" s="128">
        <v>7.6</v>
      </c>
      <c r="G58" s="128">
        <v>6.3</v>
      </c>
      <c r="H58" s="128">
        <v>6.8</v>
      </c>
      <c r="I58" s="128">
        <v>5.4</v>
      </c>
      <c r="J58" s="202" t="s">
        <v>33</v>
      </c>
    </row>
    <row r="59" spans="2:10" x14ac:dyDescent="0.25">
      <c r="B59" s="20" t="s">
        <v>507</v>
      </c>
      <c r="C59" s="20"/>
      <c r="D59" s="32" t="s">
        <v>176</v>
      </c>
      <c r="E59" s="150" t="s">
        <v>33</v>
      </c>
      <c r="F59" s="128">
        <v>3.3</v>
      </c>
      <c r="G59" s="128">
        <v>3.8</v>
      </c>
      <c r="H59" s="128">
        <v>3.8</v>
      </c>
      <c r="I59" s="128">
        <v>3.9</v>
      </c>
      <c r="J59" s="202" t="s">
        <v>33</v>
      </c>
    </row>
    <row r="60" spans="2:10" x14ac:dyDescent="0.25">
      <c r="B60" s="20" t="s">
        <v>508</v>
      </c>
      <c r="C60" s="20"/>
      <c r="D60" s="32" t="s">
        <v>176</v>
      </c>
      <c r="E60" s="150" t="s">
        <v>33</v>
      </c>
      <c r="F60" s="420" t="s">
        <v>509</v>
      </c>
      <c r="G60" s="420" t="s">
        <v>510</v>
      </c>
      <c r="H60" s="420" t="s">
        <v>511</v>
      </c>
      <c r="I60" s="128">
        <v>3.2</v>
      </c>
      <c r="J60" s="202" t="s">
        <v>33</v>
      </c>
    </row>
    <row r="61" spans="2:10" s="64" customFormat="1" ht="15.75" x14ac:dyDescent="0.25">
      <c r="B61" s="147" t="s">
        <v>512</v>
      </c>
      <c r="C61" s="372"/>
      <c r="D61" s="606"/>
      <c r="E61" s="607"/>
      <c r="F61" s="607"/>
      <c r="G61" s="607"/>
      <c r="H61" s="607"/>
      <c r="I61" s="607"/>
      <c r="J61" s="608"/>
    </row>
    <row r="62" spans="2:10" x14ac:dyDescent="0.25">
      <c r="B62" s="20" t="s">
        <v>503</v>
      </c>
      <c r="C62" s="20"/>
      <c r="D62" s="32" t="s">
        <v>176</v>
      </c>
      <c r="E62" s="150" t="s">
        <v>33</v>
      </c>
      <c r="F62" s="128">
        <v>54.5</v>
      </c>
      <c r="G62" s="128">
        <v>54.9</v>
      </c>
      <c r="H62" s="128">
        <v>52.6</v>
      </c>
      <c r="I62" s="128">
        <v>53.1</v>
      </c>
      <c r="J62" s="202" t="s">
        <v>33</v>
      </c>
    </row>
    <row r="63" spans="2:10" x14ac:dyDescent="0.25">
      <c r="B63" s="20" t="s">
        <v>504</v>
      </c>
      <c r="C63" s="20"/>
      <c r="D63" s="32" t="s">
        <v>176</v>
      </c>
      <c r="E63" s="150" t="s">
        <v>33</v>
      </c>
      <c r="F63" s="128">
        <v>12.1</v>
      </c>
      <c r="G63" s="128">
        <v>12.4</v>
      </c>
      <c r="H63" s="128">
        <v>14.9</v>
      </c>
      <c r="I63" s="128">
        <v>15.5</v>
      </c>
      <c r="J63" s="202" t="s">
        <v>33</v>
      </c>
    </row>
    <row r="64" spans="2:10" x14ac:dyDescent="0.25">
      <c r="B64" s="20" t="s">
        <v>513</v>
      </c>
      <c r="C64" s="20"/>
      <c r="D64" s="32" t="s">
        <v>176</v>
      </c>
      <c r="E64" s="150" t="s">
        <v>33</v>
      </c>
      <c r="F64" s="128">
        <v>5.6</v>
      </c>
      <c r="G64" s="128">
        <v>4.9000000000000004</v>
      </c>
      <c r="H64" s="128">
        <v>5</v>
      </c>
      <c r="I64" s="128">
        <v>5.2</v>
      </c>
      <c r="J64" s="202" t="s">
        <v>33</v>
      </c>
    </row>
    <row r="65" spans="2:10" x14ac:dyDescent="0.25">
      <c r="B65" s="20" t="s">
        <v>506</v>
      </c>
      <c r="C65" s="20"/>
      <c r="D65" s="32" t="s">
        <v>176</v>
      </c>
      <c r="E65" s="150" t="s">
        <v>33</v>
      </c>
      <c r="F65" s="128">
        <v>4.5999999999999996</v>
      </c>
      <c r="G65" s="128">
        <v>4.7</v>
      </c>
      <c r="H65" s="128">
        <v>4.8</v>
      </c>
      <c r="I65" s="128">
        <v>4.5999999999999996</v>
      </c>
      <c r="J65" s="202" t="s">
        <v>33</v>
      </c>
    </row>
    <row r="66" spans="2:10" x14ac:dyDescent="0.25">
      <c r="B66" s="20" t="s">
        <v>514</v>
      </c>
      <c r="C66" s="20"/>
      <c r="D66" s="32" t="s">
        <v>176</v>
      </c>
      <c r="E66" s="150" t="s">
        <v>33</v>
      </c>
      <c r="F66" s="436">
        <v>2.8</v>
      </c>
      <c r="G66" s="436">
        <v>3.1</v>
      </c>
      <c r="H66" s="128">
        <v>3</v>
      </c>
      <c r="I66" s="128">
        <v>3.1</v>
      </c>
      <c r="J66" s="202" t="s">
        <v>33</v>
      </c>
    </row>
    <row r="67" spans="2:10" ht="15" thickBot="1" x14ac:dyDescent="0.3">
      <c r="B67" s="21" t="s">
        <v>515</v>
      </c>
      <c r="C67" s="21"/>
      <c r="D67" s="33" t="s">
        <v>176</v>
      </c>
      <c r="E67" s="151" t="s">
        <v>33</v>
      </c>
      <c r="F67" s="350" t="s">
        <v>516</v>
      </c>
      <c r="G67" s="350" t="s">
        <v>516</v>
      </c>
      <c r="H67" s="149">
        <v>2.9</v>
      </c>
      <c r="I67" s="149">
        <v>2.9</v>
      </c>
      <c r="J67" s="204" t="s">
        <v>33</v>
      </c>
    </row>
    <row r="68" spans="2:10" ht="15" thickBot="1" x14ac:dyDescent="0.3">
      <c r="B68" s="53"/>
      <c r="C68" s="53"/>
      <c r="D68" s="30"/>
      <c r="E68" s="75"/>
      <c r="F68" s="75"/>
      <c r="G68" s="75"/>
      <c r="H68" s="75"/>
      <c r="I68" s="216"/>
      <c r="J68" s="145"/>
    </row>
    <row r="69" spans="2:10" ht="30.75" thickBot="1" x14ac:dyDescent="0.3">
      <c r="B69" s="576" t="s">
        <v>517</v>
      </c>
      <c r="C69" s="604"/>
      <c r="D69" s="58" t="s">
        <v>23</v>
      </c>
      <c r="E69" s="567" t="s">
        <v>517</v>
      </c>
      <c r="F69" s="567"/>
      <c r="G69" s="567"/>
      <c r="H69" s="567"/>
      <c r="I69" s="567"/>
      <c r="J69" s="205"/>
    </row>
    <row r="70" spans="2:10" ht="15" customHeight="1" thickBot="1" x14ac:dyDescent="0.3">
      <c r="B70" s="59"/>
      <c r="C70" s="373"/>
      <c r="D70" s="60"/>
      <c r="E70" s="61"/>
      <c r="F70" s="61"/>
      <c r="G70" s="61"/>
      <c r="H70" s="61"/>
      <c r="I70" s="217"/>
      <c r="J70" s="60"/>
    </row>
    <row r="71" spans="2:10" ht="30.75" thickBot="1" x14ac:dyDescent="0.3">
      <c r="B71" s="576" t="s">
        <v>518</v>
      </c>
      <c r="C71" s="605"/>
      <c r="D71" s="58" t="s">
        <v>23</v>
      </c>
      <c r="E71" s="567" t="s">
        <v>518</v>
      </c>
      <c r="F71" s="567"/>
      <c r="G71" s="567"/>
      <c r="H71" s="567"/>
      <c r="I71" s="567"/>
      <c r="J71" s="205"/>
    </row>
    <row r="72" spans="2:10" ht="20.100000000000001" customHeight="1" thickBot="1" x14ac:dyDescent="0.3">
      <c r="B72" s="23"/>
      <c r="C72" s="282" t="s">
        <v>25</v>
      </c>
      <c r="D72" s="25" t="s">
        <v>26</v>
      </c>
      <c r="E72" s="195">
        <v>2019</v>
      </c>
      <c r="F72" s="195">
        <v>2020</v>
      </c>
      <c r="G72" s="195">
        <v>2021</v>
      </c>
      <c r="H72" s="195">
        <v>2022</v>
      </c>
      <c r="I72" s="195">
        <v>2023</v>
      </c>
      <c r="J72" s="26" t="s">
        <v>27</v>
      </c>
    </row>
    <row r="73" spans="2:10" s="64" customFormat="1" ht="15.75" x14ac:dyDescent="0.25">
      <c r="B73" s="76" t="s">
        <v>519</v>
      </c>
      <c r="C73" s="377"/>
      <c r="D73" s="129"/>
      <c r="E73" s="129"/>
      <c r="F73" s="129"/>
      <c r="G73" s="129"/>
      <c r="H73" s="129"/>
      <c r="I73" s="218"/>
      <c r="J73" s="206"/>
    </row>
    <row r="74" spans="2:10" ht="15" x14ac:dyDescent="0.25">
      <c r="B74" s="36" t="s">
        <v>520</v>
      </c>
      <c r="C74" s="36" t="s">
        <v>29</v>
      </c>
      <c r="D74" s="49" t="s">
        <v>521</v>
      </c>
      <c r="E74" s="39">
        <v>1.6</v>
      </c>
      <c r="F74" s="39">
        <v>1</v>
      </c>
      <c r="G74" s="128">
        <v>0.9</v>
      </c>
      <c r="H74" s="128">
        <v>0.6</v>
      </c>
      <c r="I74" s="128">
        <v>0.6</v>
      </c>
      <c r="J74" s="196" t="s">
        <v>522</v>
      </c>
    </row>
    <row r="75" spans="2:10" x14ac:dyDescent="0.25">
      <c r="B75" s="152" t="s">
        <v>523</v>
      </c>
      <c r="C75" s="152" t="s">
        <v>29</v>
      </c>
      <c r="D75" s="49" t="s">
        <v>521</v>
      </c>
      <c r="E75" s="353">
        <v>3.6</v>
      </c>
      <c r="F75" s="353">
        <v>4.2</v>
      </c>
      <c r="G75" s="354">
        <v>4.4000000000000004</v>
      </c>
      <c r="H75" s="354">
        <v>2.7</v>
      </c>
      <c r="I75" s="467">
        <v>3.2</v>
      </c>
      <c r="J75" s="355" t="s">
        <v>33</v>
      </c>
    </row>
    <row r="76" spans="2:10" ht="15" thickBot="1" x14ac:dyDescent="0.3">
      <c r="B76" s="15" t="s">
        <v>524</v>
      </c>
      <c r="C76" s="15"/>
      <c r="D76" s="50" t="s">
        <v>127</v>
      </c>
      <c r="E76" s="41">
        <v>0</v>
      </c>
      <c r="F76" s="41">
        <v>0</v>
      </c>
      <c r="G76" s="151">
        <v>0</v>
      </c>
      <c r="H76" s="151">
        <v>0</v>
      </c>
      <c r="I76" s="468">
        <v>0</v>
      </c>
      <c r="J76" s="204" t="s">
        <v>33</v>
      </c>
    </row>
    <row r="77" spans="2:10" x14ac:dyDescent="0.25">
      <c r="B77" s="53"/>
      <c r="C77" s="53"/>
      <c r="D77" s="30"/>
      <c r="E77" s="30"/>
      <c r="F77" s="30"/>
      <c r="G77" s="30"/>
      <c r="H77" s="30"/>
      <c r="I77" s="75"/>
      <c r="J77" s="9"/>
    </row>
    <row r="78" spans="2:10" ht="15" thickBot="1" x14ac:dyDescent="0.3">
      <c r="B78" s="53"/>
      <c r="C78" s="53"/>
      <c r="D78" s="30"/>
      <c r="E78" s="30"/>
      <c r="F78" s="30"/>
      <c r="G78" s="30"/>
      <c r="H78" s="30"/>
      <c r="I78" s="75"/>
      <c r="J78" s="9"/>
    </row>
    <row r="79" spans="2:10" ht="18.75" thickBot="1" x14ac:dyDescent="0.3">
      <c r="B79" s="576" t="s">
        <v>525</v>
      </c>
      <c r="C79" s="604"/>
      <c r="D79" s="610"/>
      <c r="E79" s="611"/>
      <c r="F79" s="611"/>
      <c r="G79" s="611"/>
      <c r="H79" s="611"/>
      <c r="I79" s="611"/>
      <c r="J79" s="612"/>
    </row>
    <row r="80" spans="2:10" ht="20.100000000000001" customHeight="1" thickBot="1" x14ac:dyDescent="0.3">
      <c r="B80" s="23"/>
      <c r="C80" s="282"/>
      <c r="D80" s="25" t="s">
        <v>26</v>
      </c>
      <c r="E80" s="195">
        <v>2019</v>
      </c>
      <c r="F80" s="195">
        <v>2020</v>
      </c>
      <c r="G80" s="195">
        <v>2021</v>
      </c>
      <c r="H80" s="195">
        <v>2022</v>
      </c>
      <c r="I80" s="195">
        <v>2023</v>
      </c>
      <c r="J80" s="26" t="s">
        <v>27</v>
      </c>
    </row>
    <row r="81" spans="2:10" s="64" customFormat="1" ht="15.75" x14ac:dyDescent="0.25">
      <c r="B81" s="77" t="s">
        <v>526</v>
      </c>
      <c r="C81" s="372"/>
      <c r="D81" s="130"/>
      <c r="E81" s="9"/>
      <c r="F81" s="9"/>
      <c r="G81" s="9"/>
      <c r="H81" s="9"/>
      <c r="I81" s="145"/>
      <c r="J81" s="198"/>
    </row>
    <row r="82" spans="2:10" x14ac:dyDescent="0.25">
      <c r="B82" s="36" t="s">
        <v>527</v>
      </c>
      <c r="C82" s="20"/>
      <c r="D82" s="32" t="s">
        <v>176</v>
      </c>
      <c r="E82" s="39">
        <v>6.5</v>
      </c>
      <c r="F82" s="39">
        <v>5.2</v>
      </c>
      <c r="G82" s="128">
        <v>6.4</v>
      </c>
      <c r="H82" s="128">
        <v>7.7</v>
      </c>
      <c r="I82" s="128">
        <v>7.7</v>
      </c>
      <c r="J82" s="202" t="s">
        <v>33</v>
      </c>
    </row>
    <row r="83" spans="2:10" x14ac:dyDescent="0.25">
      <c r="B83" s="36" t="s">
        <v>528</v>
      </c>
      <c r="C83" s="20"/>
      <c r="D83" s="32" t="s">
        <v>176</v>
      </c>
      <c r="E83" s="68">
        <v>3</v>
      </c>
      <c r="F83" s="68">
        <v>2.2000000000000002</v>
      </c>
      <c r="G83" s="219">
        <v>3.4</v>
      </c>
      <c r="H83" s="219">
        <v>4.4000000000000004</v>
      </c>
      <c r="I83" s="219">
        <v>3.9</v>
      </c>
      <c r="J83" s="207" t="s">
        <v>529</v>
      </c>
    </row>
    <row r="84" spans="2:10" s="64" customFormat="1" ht="15.75" x14ac:dyDescent="0.25">
      <c r="B84" s="77" t="s">
        <v>530</v>
      </c>
      <c r="C84" s="372"/>
      <c r="D84" s="130"/>
      <c r="E84" s="9"/>
      <c r="F84" s="9"/>
      <c r="G84" s="9"/>
      <c r="H84" s="145"/>
      <c r="I84" s="145"/>
      <c r="J84" s="203"/>
    </row>
    <row r="85" spans="2:10" ht="28.5" x14ac:dyDescent="0.25">
      <c r="B85" s="36" t="s">
        <v>531</v>
      </c>
      <c r="C85" s="20"/>
      <c r="D85" s="32" t="s">
        <v>176</v>
      </c>
      <c r="E85" s="150" t="s">
        <v>532</v>
      </c>
      <c r="F85" s="150" t="s">
        <v>533</v>
      </c>
      <c r="G85" s="150">
        <v>64</v>
      </c>
      <c r="H85" s="150">
        <v>61</v>
      </c>
      <c r="I85" s="150">
        <v>63</v>
      </c>
      <c r="J85" s="202" t="s">
        <v>33</v>
      </c>
    </row>
    <row r="86" spans="2:10" ht="29.25" thickBot="1" x14ac:dyDescent="0.3">
      <c r="B86" s="15" t="s">
        <v>534</v>
      </c>
      <c r="C86" s="21"/>
      <c r="D86" s="33" t="s">
        <v>176</v>
      </c>
      <c r="E86" s="151" t="s">
        <v>535</v>
      </c>
      <c r="F86" s="151" t="s">
        <v>535</v>
      </c>
      <c r="G86" s="151">
        <v>92</v>
      </c>
      <c r="H86" s="151">
        <v>92</v>
      </c>
      <c r="I86" s="151">
        <v>92</v>
      </c>
      <c r="J86" s="204" t="s">
        <v>33</v>
      </c>
    </row>
    <row r="87" spans="2:10" ht="15" thickBot="1" x14ac:dyDescent="0.3">
      <c r="B87" s="53"/>
      <c r="C87" s="53"/>
      <c r="D87" s="30"/>
      <c r="E87" s="30"/>
      <c r="F87" s="30"/>
      <c r="G87" s="30"/>
      <c r="H87" s="30"/>
      <c r="I87" s="75"/>
      <c r="J87" s="9"/>
    </row>
    <row r="88" spans="2:10" ht="18.75" thickBot="1" x14ac:dyDescent="0.3">
      <c r="B88" s="576" t="s">
        <v>536</v>
      </c>
      <c r="C88" s="604"/>
      <c r="D88" s="610"/>
      <c r="E88" s="611"/>
      <c r="F88" s="611"/>
      <c r="G88" s="611"/>
      <c r="H88" s="611"/>
      <c r="I88" s="611"/>
      <c r="J88" s="612"/>
    </row>
    <row r="89" spans="2:10" ht="20.100000000000001" customHeight="1" thickBot="1" x14ac:dyDescent="0.3">
      <c r="B89" s="23"/>
      <c r="C89" s="282"/>
      <c r="D89" s="25" t="s">
        <v>26</v>
      </c>
      <c r="E89" s="195">
        <v>2019</v>
      </c>
      <c r="F89" s="195">
        <v>2020</v>
      </c>
      <c r="G89" s="195">
        <v>2021</v>
      </c>
      <c r="H89" s="195">
        <v>2022</v>
      </c>
      <c r="I89" s="195">
        <v>2023</v>
      </c>
      <c r="J89" s="26" t="s">
        <v>27</v>
      </c>
    </row>
    <row r="90" spans="2:10" x14ac:dyDescent="0.25">
      <c r="B90" s="12" t="s">
        <v>537</v>
      </c>
      <c r="C90" s="31"/>
      <c r="D90" s="32" t="s">
        <v>538</v>
      </c>
      <c r="E90" s="134">
        <v>74</v>
      </c>
      <c r="F90" s="134">
        <v>75</v>
      </c>
      <c r="G90" s="150">
        <v>89</v>
      </c>
      <c r="H90" s="150">
        <v>96</v>
      </c>
      <c r="I90" s="202">
        <v>96</v>
      </c>
      <c r="J90" s="202" t="s">
        <v>33</v>
      </c>
    </row>
    <row r="91" spans="2:10" x14ac:dyDescent="0.25">
      <c r="B91" s="12" t="s">
        <v>539</v>
      </c>
      <c r="C91" s="31"/>
      <c r="D91" s="32" t="s">
        <v>538</v>
      </c>
      <c r="E91" s="150">
        <v>69</v>
      </c>
      <c r="F91" s="38">
        <v>79</v>
      </c>
      <c r="G91" s="150">
        <v>91</v>
      </c>
      <c r="H91" s="150">
        <v>92</v>
      </c>
      <c r="I91" s="202">
        <v>92</v>
      </c>
      <c r="J91" s="202" t="s">
        <v>33</v>
      </c>
    </row>
    <row r="92" spans="2:10" x14ac:dyDescent="0.25">
      <c r="B92" s="12" t="s">
        <v>540</v>
      </c>
      <c r="C92" s="31"/>
      <c r="D92" s="32" t="s">
        <v>538</v>
      </c>
      <c r="E92" s="150">
        <v>78</v>
      </c>
      <c r="F92" s="38">
        <v>77</v>
      </c>
      <c r="G92" s="150">
        <v>82</v>
      </c>
      <c r="H92" s="150">
        <v>99</v>
      </c>
      <c r="I92" s="150">
        <v>99</v>
      </c>
      <c r="J92" s="202" t="s">
        <v>33</v>
      </c>
    </row>
    <row r="93" spans="2:10" ht="28.5" x14ac:dyDescent="0.25">
      <c r="B93" s="36" t="s">
        <v>541</v>
      </c>
      <c r="C93" s="20"/>
      <c r="D93" s="131"/>
      <c r="E93" s="415"/>
      <c r="F93" s="415"/>
      <c r="G93" s="117"/>
      <c r="H93" s="415"/>
      <c r="I93" s="415"/>
      <c r="J93" s="208"/>
    </row>
    <row r="94" spans="2:10" x14ac:dyDescent="0.25">
      <c r="B94" s="82" t="s">
        <v>542</v>
      </c>
      <c r="C94" s="101"/>
      <c r="D94" s="32" t="s">
        <v>543</v>
      </c>
      <c r="E94" s="150">
        <v>70</v>
      </c>
      <c r="F94" s="38">
        <v>75</v>
      </c>
      <c r="G94" s="150">
        <v>62</v>
      </c>
      <c r="H94" s="150">
        <v>59</v>
      </c>
      <c r="I94" s="150">
        <v>66</v>
      </c>
      <c r="J94" s="202" t="s">
        <v>33</v>
      </c>
    </row>
    <row r="95" spans="2:10" x14ac:dyDescent="0.25">
      <c r="B95" s="82" t="s">
        <v>544</v>
      </c>
      <c r="C95" s="101"/>
      <c r="D95" s="32" t="s">
        <v>543</v>
      </c>
      <c r="E95" s="150">
        <v>76</v>
      </c>
      <c r="F95" s="38">
        <v>77</v>
      </c>
      <c r="G95" s="150">
        <v>76</v>
      </c>
      <c r="H95" s="150">
        <v>78</v>
      </c>
      <c r="I95" s="150">
        <v>80</v>
      </c>
      <c r="J95" s="202" t="s">
        <v>33</v>
      </c>
    </row>
    <row r="96" spans="2:10" ht="15" thickBot="1" x14ac:dyDescent="0.3">
      <c r="B96" s="107" t="s">
        <v>545</v>
      </c>
      <c r="C96" s="363"/>
      <c r="D96" s="33" t="s">
        <v>543</v>
      </c>
      <c r="E96" s="151">
        <v>76</v>
      </c>
      <c r="F96" s="41">
        <v>76</v>
      </c>
      <c r="G96" s="151">
        <v>75</v>
      </c>
      <c r="H96" s="151">
        <v>72</v>
      </c>
      <c r="I96" s="151">
        <v>75</v>
      </c>
      <c r="J96" s="204" t="s">
        <v>33</v>
      </c>
    </row>
    <row r="97" spans="2:10" x14ac:dyDescent="0.25">
      <c r="B97" s="55"/>
      <c r="C97" s="55"/>
      <c r="D97" s="30"/>
      <c r="E97" s="30"/>
      <c r="F97" s="30"/>
      <c r="G97" s="30"/>
      <c r="H97" s="28"/>
      <c r="I97" s="220"/>
      <c r="J97" s="9"/>
    </row>
    <row r="98" spans="2:10" x14ac:dyDescent="0.25">
      <c r="B98" s="70" t="s">
        <v>546</v>
      </c>
      <c r="D98" s="30"/>
      <c r="E98" s="30"/>
      <c r="F98" s="30"/>
      <c r="G98" s="30"/>
      <c r="H98" s="28"/>
      <c r="I98" s="220"/>
      <c r="J98" s="9"/>
    </row>
    <row r="99" spans="2:10" ht="15" thickBot="1" x14ac:dyDescent="0.3">
      <c r="B99" s="55"/>
      <c r="C99" s="55"/>
      <c r="D99" s="30"/>
      <c r="E99" s="30"/>
      <c r="F99" s="30"/>
      <c r="G99" s="30"/>
      <c r="H99" s="28"/>
      <c r="I99" s="220"/>
      <c r="J99" s="9"/>
    </row>
    <row r="100" spans="2:10" ht="18.75" thickBot="1" x14ac:dyDescent="0.3">
      <c r="B100" s="576" t="s">
        <v>547</v>
      </c>
      <c r="C100" s="605"/>
      <c r="D100" s="610"/>
      <c r="E100" s="611"/>
      <c r="F100" s="611"/>
      <c r="G100" s="611"/>
      <c r="H100" s="611"/>
      <c r="I100" s="611"/>
      <c r="J100" s="612"/>
    </row>
    <row r="101" spans="2:10" ht="20.100000000000001" customHeight="1" thickBot="1" x14ac:dyDescent="0.3">
      <c r="B101" s="23"/>
      <c r="C101" s="374" t="s">
        <v>25</v>
      </c>
      <c r="D101" s="25" t="s">
        <v>26</v>
      </c>
      <c r="E101" s="195">
        <v>2019</v>
      </c>
      <c r="F101" s="195">
        <v>2020</v>
      </c>
      <c r="G101" s="195">
        <v>2021</v>
      </c>
      <c r="H101" s="195">
        <v>2022</v>
      </c>
      <c r="I101" s="195">
        <v>2023</v>
      </c>
      <c r="J101" s="26" t="s">
        <v>27</v>
      </c>
    </row>
    <row r="102" spans="2:10" x14ac:dyDescent="0.25">
      <c r="B102" s="12" t="s">
        <v>548</v>
      </c>
      <c r="C102" s="370"/>
      <c r="D102" s="32" t="s">
        <v>176</v>
      </c>
      <c r="E102" s="38">
        <v>88</v>
      </c>
      <c r="F102" s="38">
        <v>85</v>
      </c>
      <c r="G102" s="150">
        <v>83</v>
      </c>
      <c r="H102" s="150">
        <v>85</v>
      </c>
      <c r="I102" s="150">
        <v>79.5</v>
      </c>
      <c r="J102" s="207" t="s">
        <v>549</v>
      </c>
    </row>
    <row r="103" spans="2:10" x14ac:dyDescent="0.25">
      <c r="B103" s="155" t="s">
        <v>550</v>
      </c>
      <c r="C103" s="369"/>
      <c r="D103" s="45" t="s">
        <v>176</v>
      </c>
      <c r="E103" s="163"/>
      <c r="F103" s="163">
        <v>99</v>
      </c>
      <c r="G103" s="163">
        <v>95</v>
      </c>
      <c r="H103" s="163">
        <v>95</v>
      </c>
      <c r="I103" s="163">
        <v>95</v>
      </c>
      <c r="J103" s="294" t="s">
        <v>33</v>
      </c>
    </row>
    <row r="104" spans="2:10" x14ac:dyDescent="0.25">
      <c r="B104" s="12" t="s">
        <v>551</v>
      </c>
      <c r="C104" s="370"/>
      <c r="D104" s="32" t="s">
        <v>552</v>
      </c>
      <c r="E104" s="38"/>
      <c r="F104" s="38">
        <v>14</v>
      </c>
      <c r="G104" s="38">
        <v>15</v>
      </c>
      <c r="H104" s="38">
        <v>15</v>
      </c>
      <c r="I104" s="150" t="s">
        <v>33</v>
      </c>
      <c r="J104" s="207" t="s">
        <v>33</v>
      </c>
    </row>
    <row r="105" spans="2:10" ht="15" thickBot="1" x14ac:dyDescent="0.3">
      <c r="B105" s="171" t="s">
        <v>553</v>
      </c>
      <c r="C105" s="371"/>
      <c r="D105" s="378" t="s">
        <v>554</v>
      </c>
      <c r="E105" s="164">
        <v>1480</v>
      </c>
      <c r="F105" s="164">
        <v>784</v>
      </c>
      <c r="G105" s="164">
        <v>1083</v>
      </c>
      <c r="H105" s="164">
        <v>833</v>
      </c>
      <c r="I105" s="164">
        <v>729</v>
      </c>
      <c r="J105" s="240" t="s">
        <v>33</v>
      </c>
    </row>
    <row r="106" spans="2:10" x14ac:dyDescent="0.25">
      <c r="B106" s="53"/>
      <c r="C106" s="53"/>
      <c r="D106" s="30"/>
      <c r="E106" s="30"/>
      <c r="F106" s="30"/>
      <c r="G106" s="30"/>
      <c r="H106" s="30"/>
      <c r="I106" s="75"/>
      <c r="J106" s="209"/>
    </row>
    <row r="107" spans="2:10" x14ac:dyDescent="0.25">
      <c r="B107" s="165" t="s">
        <v>555</v>
      </c>
      <c r="C107" s="9"/>
      <c r="D107" s="166"/>
      <c r="E107" s="166"/>
      <c r="F107" s="166"/>
      <c r="G107" s="166"/>
      <c r="H107" s="166"/>
      <c r="I107" s="166"/>
      <c r="J107" s="210"/>
    </row>
    <row r="108" spans="2:10" ht="15" thickBot="1" x14ac:dyDescent="0.3">
      <c r="B108" s="167"/>
      <c r="C108" s="167"/>
      <c r="D108" s="166"/>
      <c r="E108" s="166"/>
      <c r="F108" s="166"/>
      <c r="G108" s="166"/>
      <c r="H108" s="166"/>
      <c r="I108" s="166"/>
      <c r="J108" s="210"/>
    </row>
    <row r="109" spans="2:10" ht="18.75" thickBot="1" x14ac:dyDescent="0.3">
      <c r="B109" s="576" t="s">
        <v>556</v>
      </c>
      <c r="C109" s="604"/>
      <c r="D109" s="610"/>
      <c r="E109" s="611"/>
      <c r="F109" s="611"/>
      <c r="G109" s="611"/>
      <c r="H109" s="611"/>
      <c r="I109" s="611"/>
      <c r="J109" s="612"/>
    </row>
    <row r="110" spans="2:10" ht="18.75" thickBot="1" x14ac:dyDescent="0.3">
      <c r="B110" s="23"/>
      <c r="C110" s="282" t="s">
        <v>25</v>
      </c>
      <c r="D110" s="25" t="s">
        <v>26</v>
      </c>
      <c r="E110" s="195">
        <v>2019</v>
      </c>
      <c r="F110" s="195">
        <v>2020</v>
      </c>
      <c r="G110" s="195">
        <v>2021</v>
      </c>
      <c r="H110" s="195">
        <v>2022</v>
      </c>
      <c r="I110" s="195">
        <v>2023</v>
      </c>
      <c r="J110" s="26" t="s">
        <v>27</v>
      </c>
    </row>
    <row r="111" spans="2:10" x14ac:dyDescent="0.25">
      <c r="B111" s="168" t="s">
        <v>557</v>
      </c>
      <c r="C111" s="168"/>
      <c r="D111" s="169" t="s">
        <v>127</v>
      </c>
      <c r="E111" s="118">
        <v>868</v>
      </c>
      <c r="F111" s="170">
        <v>508</v>
      </c>
      <c r="G111" s="221">
        <v>842</v>
      </c>
      <c r="H111" s="90">
        <v>1125</v>
      </c>
      <c r="I111" s="90">
        <v>728</v>
      </c>
      <c r="J111" s="211"/>
    </row>
    <row r="112" spans="2:10" ht="15" thickBot="1" x14ac:dyDescent="0.3">
      <c r="B112" s="57" t="s">
        <v>558</v>
      </c>
      <c r="C112" s="57"/>
      <c r="D112" s="33" t="s">
        <v>559</v>
      </c>
      <c r="E112" s="151">
        <v>24</v>
      </c>
      <c r="F112" s="151">
        <v>18</v>
      </c>
      <c r="G112" s="41">
        <v>18</v>
      </c>
      <c r="H112" s="41">
        <v>20</v>
      </c>
      <c r="I112" s="151">
        <v>25</v>
      </c>
      <c r="J112" s="212"/>
    </row>
    <row r="113" spans="2:10" x14ac:dyDescent="0.25">
      <c r="B113" s="53"/>
      <c r="C113" s="53"/>
      <c r="D113" s="30"/>
      <c r="E113" s="30"/>
      <c r="F113" s="30"/>
      <c r="G113" s="30"/>
      <c r="H113" s="30"/>
      <c r="I113" s="75"/>
      <c r="J113" s="209"/>
    </row>
    <row r="114" spans="2:10" ht="15" thickBot="1" x14ac:dyDescent="0.3">
      <c r="B114" s="53"/>
      <c r="C114" s="53"/>
      <c r="D114" s="30"/>
      <c r="E114" s="30"/>
      <c r="F114" s="30"/>
      <c r="G114" s="30"/>
      <c r="H114" s="30"/>
      <c r="I114" s="75"/>
      <c r="J114" s="209"/>
    </row>
    <row r="115" spans="2:10" ht="30.75" thickBot="1" x14ac:dyDescent="0.3">
      <c r="B115" s="576" t="s">
        <v>560</v>
      </c>
      <c r="C115" s="604"/>
      <c r="D115" s="48" t="s">
        <v>23</v>
      </c>
      <c r="E115" s="609" t="s">
        <v>561</v>
      </c>
      <c r="F115" s="609"/>
      <c r="G115" s="609" t="s">
        <v>562</v>
      </c>
      <c r="H115" s="609"/>
      <c r="I115" s="222"/>
      <c r="J115" s="213"/>
    </row>
    <row r="116" spans="2:10" ht="20.100000000000001" customHeight="1" thickBot="1" x14ac:dyDescent="0.3">
      <c r="B116" s="23"/>
      <c r="C116" s="282" t="s">
        <v>25</v>
      </c>
      <c r="D116" s="25" t="s">
        <v>26</v>
      </c>
      <c r="E116" s="195">
        <v>2019</v>
      </c>
      <c r="F116" s="195">
        <v>2020</v>
      </c>
      <c r="G116" s="195">
        <v>2021</v>
      </c>
      <c r="H116" s="195">
        <v>2022</v>
      </c>
      <c r="I116" s="195">
        <v>2023</v>
      </c>
      <c r="J116" s="26" t="s">
        <v>27</v>
      </c>
    </row>
    <row r="117" spans="2:10" x14ac:dyDescent="0.25">
      <c r="B117" s="51" t="s">
        <v>563</v>
      </c>
      <c r="C117" s="364"/>
      <c r="D117" s="45" t="s">
        <v>564</v>
      </c>
      <c r="E117" s="46">
        <v>300000</v>
      </c>
      <c r="F117" s="46">
        <v>1500000</v>
      </c>
      <c r="G117" s="238">
        <v>885954</v>
      </c>
      <c r="H117" s="238">
        <v>1481950</v>
      </c>
      <c r="I117" s="46">
        <v>300000</v>
      </c>
      <c r="J117" s="214" t="s">
        <v>33</v>
      </c>
    </row>
    <row r="118" spans="2:10" x14ac:dyDescent="0.25">
      <c r="B118" s="51" t="s">
        <v>565</v>
      </c>
      <c r="C118" s="187"/>
      <c r="D118" s="606"/>
      <c r="E118" s="607"/>
      <c r="F118" s="607"/>
      <c r="G118" s="607"/>
      <c r="H118" s="607"/>
      <c r="I118" s="607"/>
      <c r="J118" s="608"/>
    </row>
    <row r="119" spans="2:10" x14ac:dyDescent="0.25">
      <c r="B119" s="112" t="s">
        <v>566</v>
      </c>
      <c r="C119" s="92"/>
      <c r="D119" s="32" t="s">
        <v>176</v>
      </c>
      <c r="E119" s="38">
        <v>69</v>
      </c>
      <c r="F119" s="38">
        <v>68</v>
      </c>
      <c r="G119" s="150">
        <v>74</v>
      </c>
      <c r="H119" s="150">
        <v>71</v>
      </c>
      <c r="I119" s="284">
        <v>79</v>
      </c>
      <c r="J119" s="202" t="s">
        <v>33</v>
      </c>
    </row>
    <row r="120" spans="2:10" x14ac:dyDescent="0.25">
      <c r="B120" s="112" t="s">
        <v>567</v>
      </c>
      <c r="C120" s="92"/>
      <c r="D120" s="32" t="s">
        <v>176</v>
      </c>
      <c r="E120" s="38">
        <v>6</v>
      </c>
      <c r="F120" s="38">
        <v>5</v>
      </c>
      <c r="G120" s="150">
        <v>5</v>
      </c>
      <c r="H120" s="150">
        <v>4</v>
      </c>
      <c r="I120" s="284">
        <v>2</v>
      </c>
      <c r="J120" s="202" t="s">
        <v>33</v>
      </c>
    </row>
    <row r="121" spans="2:10" x14ac:dyDescent="0.25">
      <c r="B121" s="112" t="s">
        <v>568</v>
      </c>
      <c r="C121" s="92"/>
      <c r="D121" s="32" t="s">
        <v>176</v>
      </c>
      <c r="E121" s="38">
        <v>4</v>
      </c>
      <c r="F121" s="38">
        <v>5</v>
      </c>
      <c r="G121" s="150">
        <v>7</v>
      </c>
      <c r="H121" s="150">
        <v>12</v>
      </c>
      <c r="I121" s="284">
        <v>12</v>
      </c>
      <c r="J121" s="202" t="s">
        <v>33</v>
      </c>
    </row>
    <row r="122" spans="2:10" x14ac:dyDescent="0.25">
      <c r="B122" s="112" t="s">
        <v>66</v>
      </c>
      <c r="C122" s="92"/>
      <c r="D122" s="32" t="s">
        <v>176</v>
      </c>
      <c r="E122" s="38">
        <v>2</v>
      </c>
      <c r="F122" s="38">
        <v>5</v>
      </c>
      <c r="G122" s="150">
        <v>6</v>
      </c>
      <c r="H122" s="150">
        <v>5</v>
      </c>
      <c r="I122" s="284">
        <v>1</v>
      </c>
      <c r="J122" s="202" t="s">
        <v>33</v>
      </c>
    </row>
    <row r="123" spans="2:10" x14ac:dyDescent="0.25">
      <c r="B123" s="112" t="s">
        <v>59</v>
      </c>
      <c r="C123" s="92"/>
      <c r="D123" s="32" t="s">
        <v>176</v>
      </c>
      <c r="E123" s="38">
        <v>19</v>
      </c>
      <c r="F123" s="38">
        <v>16</v>
      </c>
      <c r="G123" s="150">
        <v>8</v>
      </c>
      <c r="H123" s="150">
        <v>8</v>
      </c>
      <c r="I123" s="284">
        <v>6</v>
      </c>
      <c r="J123" s="202" t="s">
        <v>33</v>
      </c>
    </row>
    <row r="124" spans="2:10" x14ac:dyDescent="0.25">
      <c r="B124" s="51" t="s">
        <v>569</v>
      </c>
      <c r="C124" s="187"/>
      <c r="D124" s="132"/>
      <c r="E124" s="133"/>
      <c r="F124" s="133"/>
      <c r="G124" s="133"/>
      <c r="H124" s="223"/>
      <c r="I124" s="480"/>
      <c r="J124" s="208"/>
    </row>
    <row r="125" spans="2:10" x14ac:dyDescent="0.25">
      <c r="B125" s="112" t="s">
        <v>570</v>
      </c>
      <c r="C125" s="92"/>
      <c r="D125" s="32" t="s">
        <v>176</v>
      </c>
      <c r="E125" s="38">
        <v>19</v>
      </c>
      <c r="F125" s="38">
        <v>20</v>
      </c>
      <c r="G125" s="150">
        <v>14</v>
      </c>
      <c r="H125" s="150">
        <v>4</v>
      </c>
      <c r="I125" s="284">
        <v>10</v>
      </c>
      <c r="J125" s="202" t="s">
        <v>33</v>
      </c>
    </row>
    <row r="126" spans="2:10" x14ac:dyDescent="0.25">
      <c r="B126" s="112" t="s">
        <v>571</v>
      </c>
      <c r="C126" s="92"/>
      <c r="D126" s="32" t="s">
        <v>176</v>
      </c>
      <c r="E126" s="38">
        <v>6</v>
      </c>
      <c r="F126" s="38">
        <v>5</v>
      </c>
      <c r="G126" s="150">
        <v>5</v>
      </c>
      <c r="H126" s="150">
        <v>6</v>
      </c>
      <c r="I126" s="284">
        <v>6</v>
      </c>
      <c r="J126" s="202" t="s">
        <v>33</v>
      </c>
    </row>
    <row r="127" spans="2:10" ht="15" thickBot="1" x14ac:dyDescent="0.3">
      <c r="B127" s="113" t="s">
        <v>572</v>
      </c>
      <c r="C127" s="93"/>
      <c r="D127" s="33" t="s">
        <v>176</v>
      </c>
      <c r="E127" s="41">
        <v>75</v>
      </c>
      <c r="F127" s="41">
        <v>74</v>
      </c>
      <c r="G127" s="151">
        <v>81</v>
      </c>
      <c r="H127" s="151">
        <v>90</v>
      </c>
      <c r="I127" s="468">
        <v>84</v>
      </c>
      <c r="J127" s="204" t="s">
        <v>33</v>
      </c>
    </row>
    <row r="128" spans="2:10" x14ac:dyDescent="0.25">
      <c r="D128" s="9"/>
      <c r="E128" s="9"/>
      <c r="F128" s="9"/>
      <c r="G128" s="9"/>
      <c r="H128" s="9"/>
      <c r="I128" s="145"/>
      <c r="J128" s="9"/>
    </row>
    <row r="129" spans="2:10" x14ac:dyDescent="0.25">
      <c r="B129" s="70"/>
      <c r="D129" s="9"/>
      <c r="E129" s="9"/>
      <c r="F129" s="9"/>
      <c r="G129" s="9"/>
      <c r="H129" s="9"/>
      <c r="I129" s="145"/>
      <c r="J129" s="9"/>
    </row>
    <row r="130" spans="2:10" x14ac:dyDescent="0.25">
      <c r="D130" s="9"/>
      <c r="E130" s="9"/>
      <c r="F130" s="9"/>
      <c r="G130" s="9"/>
      <c r="H130" s="9"/>
      <c r="I130" s="145"/>
      <c r="J130" s="9"/>
    </row>
    <row r="131" spans="2:10" hidden="1" x14ac:dyDescent="0.25">
      <c r="D131" s="9"/>
      <c r="E131" s="9"/>
      <c r="F131" s="9"/>
      <c r="G131" s="9"/>
      <c r="H131" s="9"/>
      <c r="I131" s="145"/>
      <c r="J131" s="9"/>
    </row>
    <row r="132" spans="2:10" hidden="1" x14ac:dyDescent="0.25">
      <c r="D132" s="9"/>
      <c r="E132" s="9"/>
      <c r="F132" s="9"/>
      <c r="G132" s="9"/>
      <c r="H132" s="9"/>
      <c r="I132" s="145"/>
      <c r="J132" s="9"/>
    </row>
    <row r="133" spans="2:10" hidden="1" x14ac:dyDescent="0.25">
      <c r="D133" s="9"/>
      <c r="E133" s="9"/>
      <c r="F133" s="9"/>
      <c r="G133" s="9"/>
      <c r="H133" s="9"/>
      <c r="I133" s="145"/>
      <c r="J133" s="9"/>
    </row>
    <row r="140" spans="2:10" hidden="1" x14ac:dyDescent="0.25">
      <c r="J140" s="17"/>
    </row>
    <row r="141" spans="2:10" hidden="1" x14ac:dyDescent="0.25">
      <c r="J141" s="17"/>
    </row>
    <row r="142" spans="2:10" hidden="1" x14ac:dyDescent="0.25">
      <c r="J142" s="17"/>
    </row>
    <row r="143" spans="2:10" hidden="1" x14ac:dyDescent="0.25">
      <c r="J143" s="17"/>
    </row>
    <row r="144" spans="2:10" hidden="1" x14ac:dyDescent="0.25">
      <c r="J144" s="17"/>
    </row>
    <row r="145" spans="10:10" hidden="1" x14ac:dyDescent="0.25">
      <c r="J145" s="17"/>
    </row>
    <row r="146" spans="10:10" hidden="1" x14ac:dyDescent="0.25">
      <c r="J146" s="17"/>
    </row>
    <row r="147" spans="10:10" hidden="1" x14ac:dyDescent="0.25">
      <c r="J147" s="17"/>
    </row>
    <row r="148" spans="10:10" hidden="1" x14ac:dyDescent="0.25">
      <c r="J148" s="17"/>
    </row>
  </sheetData>
  <mergeCells count="25">
    <mergeCell ref="D3:J3"/>
    <mergeCell ref="D79:J79"/>
    <mergeCell ref="D88:J88"/>
    <mergeCell ref="D48:J48"/>
    <mergeCell ref="E69:I69"/>
    <mergeCell ref="E71:I71"/>
    <mergeCell ref="D18:J18"/>
    <mergeCell ref="D15:J15"/>
    <mergeCell ref="D20:J20"/>
    <mergeCell ref="D61:J61"/>
    <mergeCell ref="D54:J54"/>
    <mergeCell ref="D118:J118"/>
    <mergeCell ref="E115:F115"/>
    <mergeCell ref="G115:H115"/>
    <mergeCell ref="D100:J100"/>
    <mergeCell ref="D109:J109"/>
    <mergeCell ref="B88:C88"/>
    <mergeCell ref="B100:C100"/>
    <mergeCell ref="B109:C109"/>
    <mergeCell ref="B115:C115"/>
    <mergeCell ref="B3:C3"/>
    <mergeCell ref="B48:C48"/>
    <mergeCell ref="B71:C71"/>
    <mergeCell ref="B69:C69"/>
    <mergeCell ref="B79:C79"/>
  </mergeCells>
  <conditionalFormatting sqref="D149:D1048576">
    <cfRule type="cellIs" dxfId="3" priority="62" operator="equal">
      <formula>"Data collection under preparation"</formula>
    </cfRule>
    <cfRule type="cellIs" dxfId="2" priority="63" operator="equal">
      <formula>"Under review"</formula>
    </cfRule>
    <cfRule type="cellIs" dxfId="1" priority="64" operator="equal">
      <formula>"Ready for approval"</formula>
    </cfRule>
    <cfRule type="cellIs" dxfId="0" priority="65" operator="equal">
      <formula>"Declined"</formula>
    </cfRule>
  </conditionalFormatting>
  <hyperlinks>
    <hyperlink ref="E69:I69" r:id="rId1" display="Human Rights" xr:uid="{00000000-0004-0000-0600-000000000000}"/>
    <hyperlink ref="E71" r:id="rId2" location="Occupational%20health%20and%20safety%20enjoy%20top%20priority" xr:uid="{00000000-0004-0000-0600-000001000000}"/>
    <hyperlink ref="E115:F115" r:id="rId3" display="Impact Valuation" xr:uid="{00000000-0004-0000-0600-000002000000}"/>
    <hyperlink ref="G115" r:id="rId4" location="Corporate%20Citizenship" xr:uid="{00000000-0004-0000-0600-000003000000}"/>
    <hyperlink ref="E71:I71" r:id="rId5" display="Health and Safety" xr:uid="{6E3D81AD-F5F0-487A-8D00-67183B7BAA26}"/>
  </hyperlinks>
  <pageMargins left="0.70866141732283472" right="0.70866141732283472" top="0.78740157480314965" bottom="0.78740157480314965" header="0.31496062992125984" footer="0.31496062992125984"/>
  <pageSetup paperSize="9" scale="69" fitToHeight="0" orientation="landscape" r:id="rId6"/>
  <headerFooter>
    <oddFooter>&amp;L&amp;"Arial,Standard"
&amp;C&amp;"Arial,Standard"&amp;A</oddFooter>
  </headerFooter>
  <rowBreaks count="2" manualBreakCount="2">
    <brk id="77" min="1" max="8" man="1"/>
    <brk id="98" min="1" max="8" man="1"/>
  </rowBreaks>
  <customProperties>
    <customPr name="_pios_id" r:id="rId7"/>
  </customProperties>
  <ignoredErrors>
    <ignoredError sqref="F60:H60 F67:G67" numberStoredAsText="1"/>
  </ignoredErrors>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Application xmlns="http://www.sap.com/cof/excel/application">
  <Version>2</Version>
  <Revision>2.8.300.93887</Revision>
</Application>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75C26887744E48418E8B25ABF46F3BCE" ma:contentTypeVersion="4" ma:contentTypeDescription="Ein neues Dokument erstellen." ma:contentTypeScope="" ma:versionID="81502f602e37536ac6d2435d3e25509d">
  <xsd:schema xmlns:xsd="http://www.w3.org/2001/XMLSchema" xmlns:xs="http://www.w3.org/2001/XMLSchema" xmlns:p="http://schemas.microsoft.com/office/2006/metadata/properties" xmlns:ns2="717d883b-34af-45e4-bbc1-2bb4724a78cd" targetNamespace="http://schemas.microsoft.com/office/2006/metadata/properties" ma:root="true" ma:fieldsID="09d52684d8e2cb5f742a964423ea5c42" ns2:_="">
    <xsd:import namespace="717d883b-34af-45e4-bbc1-2bb4724a78c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7d883b-34af-45e4-bbc1-2bb4724a78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087DF3-D66E-448C-AE76-EED6ED95E4CB}">
  <ds:schemaRefs>
    <ds:schemaRef ds:uri="http://www.sap.com/cof/excel/application"/>
  </ds:schemaRefs>
</ds:datastoreItem>
</file>

<file path=customXml/itemProps2.xml><?xml version="1.0" encoding="utf-8"?>
<ds:datastoreItem xmlns:ds="http://schemas.openxmlformats.org/officeDocument/2006/customXml" ds:itemID="{29D32551-9CAC-49E0-B856-914A04A07C85}">
  <ds:schemaRefs>
    <ds:schemaRef ds:uri="http://schemas.microsoft.com/sharepoint/v3/contenttype/forms"/>
  </ds:schemaRefs>
</ds:datastoreItem>
</file>

<file path=customXml/itemProps3.xml><?xml version="1.0" encoding="utf-8"?>
<ds:datastoreItem xmlns:ds="http://schemas.openxmlformats.org/officeDocument/2006/customXml" ds:itemID="{19F00818-0E62-4FD7-A1A8-1A777FDBC281}">
  <ds:schemaRefs>
    <ds:schemaRef ds:uri="http://purl.org/dc/term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717d883b-34af-45e4-bbc1-2bb4724a78cd"/>
    <ds:schemaRef ds:uri="http://www.w3.org/XML/1998/namespace"/>
    <ds:schemaRef ds:uri="http://purl.org/dc/dcmitype/"/>
  </ds:schemaRefs>
</ds:datastoreItem>
</file>

<file path=customXml/itemProps4.xml><?xml version="1.0" encoding="utf-8"?>
<ds:datastoreItem xmlns:ds="http://schemas.openxmlformats.org/officeDocument/2006/customXml" ds:itemID="{032259D7-4E60-4EB6-A46A-D3D5426E44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7d883b-34af-45e4-bbc1-2bb4724a78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84eb237-f90e-428f-9675-808409f3632e}" enabled="1" method="Standard" siteId="{08378841-ca71-4b8d-a15e-0fdc9842c13b}"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10</vt:i4>
      </vt:variant>
    </vt:vector>
  </HeadingPairs>
  <TitlesOfParts>
    <vt:vector size="20" baseType="lpstr">
      <vt:lpstr>Cover</vt:lpstr>
      <vt:lpstr>Content</vt:lpstr>
      <vt:lpstr>1 Introduction</vt:lpstr>
      <vt:lpstr>2 Climate</vt:lpstr>
      <vt:lpstr>3 Water</vt:lpstr>
      <vt:lpstr>4 Product Portfolio</vt:lpstr>
      <vt:lpstr>5 Value Chain Responsibility</vt:lpstr>
      <vt:lpstr>6 Governance</vt:lpstr>
      <vt:lpstr>7 Social</vt:lpstr>
      <vt:lpstr>8 Disclaimer</vt:lpstr>
      <vt:lpstr>'1 Introduction'!Druckbereich</vt:lpstr>
      <vt:lpstr>'2 Climate'!Druckbereich</vt:lpstr>
      <vt:lpstr>'3 Water'!Druckbereich</vt:lpstr>
      <vt:lpstr>'4 Product Portfolio'!Druckbereich</vt:lpstr>
      <vt:lpstr>'5 Value Chain Responsibility'!Druckbereich</vt:lpstr>
      <vt:lpstr>'6 Governance'!Druckbereich</vt:lpstr>
      <vt:lpstr>'7 Social'!Druckbereich</vt:lpstr>
      <vt:lpstr>'8 Disclaimer'!Druckbereich</vt:lpstr>
      <vt:lpstr>Content!Druckbereich</vt:lpstr>
      <vt:lpstr>Cover!Druckbereich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Reetz, Mirjam</dc:creator>
  <cp:keywords>PUBLIC;</cp:keywords>
  <dc:description/>
  <cp:lastModifiedBy>Reetz, Mirjam</cp:lastModifiedBy>
  <cp:revision/>
  <cp:lastPrinted>2024-07-16T15:16:10Z</cp:lastPrinted>
  <dcterms:created xsi:type="dcterms:W3CDTF">2020-08-21T07:06:14Z</dcterms:created>
  <dcterms:modified xsi:type="dcterms:W3CDTF">2024-10-04T13:32:28Z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FOXClassification">
    <vt:lpwstr>PUBLIC</vt:lpwstr>
  </property>
  <property fmtid="{D5CDD505-2E9C-101B-9397-08002B2CF9AE}" pid="3" name="ContentTypeId">
    <vt:lpwstr>0x01010075C26887744E48418E8B25ABF46F3BCE</vt:lpwstr>
  </property>
  <property fmtid="{D5CDD505-2E9C-101B-9397-08002B2CF9AE}" pid="4" name="MSIP_Label_584eb237-f90e-428f-9675-808409f3632e_Enabled">
    <vt:lpwstr>true</vt:lpwstr>
  </property>
  <property fmtid="{D5CDD505-2E9C-101B-9397-08002B2CF9AE}" pid="5" name="MSIP_Label_584eb237-f90e-428f-9675-808409f3632e_SetDate">
    <vt:lpwstr>2022-06-22T12:09:16Z</vt:lpwstr>
  </property>
  <property fmtid="{D5CDD505-2E9C-101B-9397-08002B2CF9AE}" pid="6" name="MSIP_Label_584eb237-f90e-428f-9675-808409f3632e_Method">
    <vt:lpwstr>Standard</vt:lpwstr>
  </property>
  <property fmtid="{D5CDD505-2E9C-101B-9397-08002B2CF9AE}" pid="7" name="MSIP_Label_584eb237-f90e-428f-9675-808409f3632e_Name">
    <vt:lpwstr>Public</vt:lpwstr>
  </property>
  <property fmtid="{D5CDD505-2E9C-101B-9397-08002B2CF9AE}" pid="8" name="MSIP_Label_584eb237-f90e-428f-9675-808409f3632e_SiteId">
    <vt:lpwstr>08378841-ca71-4b8d-a15e-0fdc9842c13b</vt:lpwstr>
  </property>
  <property fmtid="{D5CDD505-2E9C-101B-9397-08002B2CF9AE}" pid="9" name="MSIP_Label_584eb237-f90e-428f-9675-808409f3632e_ActionId">
    <vt:lpwstr>d6a9e6d3-686e-49e9-a0ed-9ff2e1bc4695</vt:lpwstr>
  </property>
  <property fmtid="{D5CDD505-2E9C-101B-9397-08002B2CF9AE}" pid="10" name="MSIP_Label_584eb237-f90e-428f-9675-808409f3632e_ContentBits">
    <vt:lpwstr>0</vt:lpwstr>
  </property>
  <property fmtid="{D5CDD505-2E9C-101B-9397-08002B2CF9AE}" pid="11" name="CustomUiType">
    <vt:lpwstr>2</vt:lpwstr>
  </property>
  <property fmtid="{D5CDD505-2E9C-101B-9397-08002B2CF9AE}" pid="12" name="CofWorkbookId">
    <vt:lpwstr>11fe5f66-9bbb-404f-90d0-76f99417aef0</vt:lpwstr>
  </property>
</Properties>
</file>